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030" tabRatio="569" activeTab="4"/>
  </bookViews>
  <sheets>
    <sheet name="COMPUTDORES" sheetId="1" r:id="rId1"/>
    <sheet name="IMPRESORAS" sheetId="2" r:id="rId2"/>
    <sheet name="VIDEO BEAMS" sheetId="3" r:id="rId3"/>
    <sheet name="VAL. AGREGADO" sheetId="4" r:id="rId4"/>
    <sheet name="CALIFICACION" sheetId="5" r:id="rId5"/>
  </sheets>
  <definedNames>
    <definedName name="OLE_LINK1" localSheetId="0">'COMPUTDORES'!$P$13</definedName>
    <definedName name="OLE_LINK2" localSheetId="0">'COMPUTDORES'!$S$21</definedName>
  </definedNames>
  <calcPr fullCalcOnLoad="1"/>
</workbook>
</file>

<file path=xl/sharedStrings.xml><?xml version="1.0" encoding="utf-8"?>
<sst xmlns="http://schemas.openxmlformats.org/spreadsheetml/2006/main" count="642" uniqueCount="363">
  <si>
    <t> MARCA</t>
  </si>
  <si>
    <t>DELL</t>
  </si>
  <si>
    <t>MODELO</t>
  </si>
  <si>
    <t>Optiplex GX280</t>
  </si>
  <si>
    <t>Optiplex GX 280</t>
  </si>
  <si>
    <t>Power Edge 800</t>
  </si>
  <si>
    <t>Power Edge 1800</t>
  </si>
  <si>
    <t>Latitude 810</t>
  </si>
  <si>
    <t>PROCESADOR</t>
  </si>
  <si>
    <t>Intel Celeron D de 2.66 Ghz  Bus frontal  de 533 Mhz</t>
  </si>
  <si>
    <t xml:space="preserve">Pentium 4 de 3.0 Ghz 800 Mhz soporte Hiper Threading   </t>
  </si>
  <si>
    <t>Pentium 4 de 3.6 Ghz 1 Mb de Cachey Bus frontal de 800 Mhz</t>
  </si>
  <si>
    <t>Intel Xeon de  3.2 Ghz/2MB Cache Bus frontal de 800 Mhz, Expandible a 2 Procesadores</t>
  </si>
  <si>
    <t xml:space="preserve">Pentium M de 2.0 Ghz </t>
  </si>
  <si>
    <t>MEMORIA</t>
  </si>
  <si>
    <t xml:space="preserve">512 MB Ram DDR2 400 Mhz Expandible a 4 GB </t>
  </si>
  <si>
    <t>512 MB Ram DDR2 400 Mhz Expandible a 4 GB</t>
  </si>
  <si>
    <t xml:space="preserve">1GB Ram de 533 Mhz expandible a 4 GB </t>
  </si>
  <si>
    <t>1GB Ram DDR2 de 400 Mhz expandible a 4 GB</t>
  </si>
  <si>
    <t xml:space="preserve">1 GB DDR2 533 Mhz expandible a 4 Gb </t>
  </si>
  <si>
    <t xml:space="preserve">2 GB DDR2 400 Mhz </t>
  </si>
  <si>
    <t xml:space="preserve">1 GB en un DIMM </t>
  </si>
  <si>
    <t>DISCO DURO</t>
  </si>
  <si>
    <t>40 Gb SATA 7200Rpm</t>
  </si>
  <si>
    <t>80 Gb  SATA 7200Rpm</t>
  </si>
  <si>
    <t>160 Gb SATA 72K</t>
  </si>
  <si>
    <t>2 Discos de 73 GB Ultra 320 SCSI 10.000 Rpm</t>
  </si>
  <si>
    <t>60 GB a 5400 rpm</t>
  </si>
  <si>
    <t>UNIDAD DE 3,5"</t>
  </si>
  <si>
    <t>3.5” 1.44 MB</t>
  </si>
  <si>
    <t xml:space="preserve">No Floppy </t>
  </si>
  <si>
    <t>Unidad de Floppy Externa 3.5 Desmontable</t>
  </si>
  <si>
    <t>DISPOSITIVO OPTICO</t>
  </si>
  <si>
    <t>DVD-Rom 16X</t>
  </si>
  <si>
    <t>Quemadora de DVD +/- RW  16X</t>
  </si>
  <si>
    <t xml:space="preserve">Quemadora de DVD +/- RW  16X doble capa </t>
  </si>
  <si>
    <t>Quemadora de DVD +/- RW  16X doble capa</t>
  </si>
  <si>
    <t>Quemador de DVD Externo conector USB.</t>
  </si>
  <si>
    <t xml:space="preserve">CD Rom 48X  </t>
  </si>
  <si>
    <t xml:space="preserve">Combo DVD + CDRW </t>
  </si>
  <si>
    <t xml:space="preserve">TARJETA DE RED </t>
  </si>
  <si>
    <t>10/100/1000 Integrada con soporte para PXE.</t>
  </si>
  <si>
    <t>10/100/1000 Broadcom con soporte para PXE.</t>
  </si>
  <si>
    <t>10/100/1000 Broadcom Ethernet  soporte para PXE.</t>
  </si>
  <si>
    <t>Dos puertos de red 10/100/1000 por medio de 1 tarjeta Integrada y  1 tarjeta Adicional</t>
  </si>
  <si>
    <t xml:space="preserve">10/100/1000  y MODEM integrados tarjeta de red inalambrica 802.11b/g </t>
  </si>
  <si>
    <t>PUERTOS USB</t>
  </si>
  <si>
    <t>8 Puertos (2 Frontales 6 Posteriores)</t>
  </si>
  <si>
    <t>4 Cuatro USB 2.0</t>
  </si>
  <si>
    <t>2 Dos USB 2.0</t>
  </si>
  <si>
    <t xml:space="preserve">MOUSE </t>
  </si>
  <si>
    <t xml:space="preserve">Dell USB  dos botones con Scroll y Pad Mouse </t>
  </si>
  <si>
    <t>Dell PS/2 dos botones con Scroll</t>
  </si>
  <si>
    <t>Dell PS/2  dos botones con Scroll</t>
  </si>
  <si>
    <t xml:space="preserve">Membrana Touch Pad </t>
  </si>
  <si>
    <t xml:space="preserve">TECLADO </t>
  </si>
  <si>
    <t>Dell USB 104 teclas</t>
  </si>
  <si>
    <t xml:space="preserve">Español </t>
  </si>
  <si>
    <t>Dell USB 105 teclas</t>
  </si>
  <si>
    <t>Español</t>
  </si>
  <si>
    <t>87 teclas</t>
  </si>
  <si>
    <t xml:space="preserve">MONITOR  </t>
  </si>
  <si>
    <t>17” CRT  Pantalla Plana Dell M783s</t>
  </si>
  <si>
    <t>15” TFT Flat Panel</t>
  </si>
  <si>
    <t>17” TFT Flat Panel</t>
  </si>
  <si>
    <t xml:space="preserve">15” TFT Flat Panel </t>
  </si>
  <si>
    <t xml:space="preserve"> 15.4 Pulgadas WSXGA </t>
  </si>
  <si>
    <t>SISTEMA OPERATIVO</t>
  </si>
  <si>
    <t>Windows XP Home</t>
  </si>
  <si>
    <t>Windows XP Profesional</t>
  </si>
  <si>
    <t>Batería Primaria 9 Celdas, Batería adicional 6 Celdas</t>
  </si>
  <si>
    <t xml:space="preserve">VALOR TOTAL  $                                </t>
  </si>
  <si>
    <t xml:space="preserve">VALOR + IVA     $                        </t>
  </si>
  <si>
    <t>COLVISTA</t>
  </si>
  <si>
    <t>REFERENCIA O MODELO</t>
  </si>
  <si>
    <t>OPTIPLEX 170L</t>
  </si>
  <si>
    <t>OPTIPLEX GX280</t>
  </si>
  <si>
    <t>POWEREDGE 800</t>
  </si>
  <si>
    <t>POWEREDGE 1800</t>
  </si>
  <si>
    <t>Celeron 2,66GHz</t>
  </si>
  <si>
    <t>P4, 2,8GHZ</t>
  </si>
  <si>
    <t>P4, 3,0GHZ</t>
  </si>
  <si>
    <t>XEON 3,2GHZ/2MB CACHE</t>
  </si>
  <si>
    <t>1.O GB</t>
  </si>
  <si>
    <t>1GB, 533MHZ</t>
  </si>
  <si>
    <t>2GB, 400MHZ</t>
  </si>
  <si>
    <t>40GB</t>
  </si>
  <si>
    <t>80GB</t>
  </si>
  <si>
    <t>2X73GB SCSI 10K</t>
  </si>
  <si>
    <t>Si</t>
  </si>
  <si>
    <t>SI</t>
  </si>
  <si>
    <t>16X DVD ROM</t>
  </si>
  <si>
    <t>16X DVD +/-RW</t>
  </si>
  <si>
    <t>CDRW/DVD</t>
  </si>
  <si>
    <t>CD-ROM 48X</t>
  </si>
  <si>
    <t>24X CDRW/DVD</t>
  </si>
  <si>
    <t>10/100/1000</t>
  </si>
  <si>
    <t>2X10/100/1000</t>
  </si>
  <si>
    <t>NO</t>
  </si>
  <si>
    <t>E173FP</t>
  </si>
  <si>
    <t>E153FP</t>
  </si>
  <si>
    <t>Win XP Home</t>
  </si>
  <si>
    <t>WIN XP PROF</t>
  </si>
  <si>
    <t>SISA</t>
  </si>
  <si>
    <t>VALOR UNITARIO</t>
  </si>
  <si>
    <t>ITEM</t>
  </si>
  <si>
    <t>1 </t>
  </si>
  <si>
    <t> LEXMARK</t>
  </si>
  <si>
    <t>E332N</t>
  </si>
  <si>
    <t>T630N</t>
  </si>
  <si>
    <t>X422MFP</t>
  </si>
  <si>
    <t>PAGINAS POR MINUTO</t>
  </si>
  <si>
    <t>PAGINAS AL MES</t>
  </si>
  <si>
    <t>COMPATIBLE CON (SO)</t>
  </si>
  <si>
    <t>WINDOWS , LINUX</t>
  </si>
  <si>
    <t>WINDOWS, LINUX, NOVELL</t>
  </si>
  <si>
    <t>LENGUAJES DE IMPRESION</t>
  </si>
  <si>
    <t>PS, PCL5e, PCL6</t>
  </si>
  <si>
    <t>PS3, PCLe, PCL6</t>
  </si>
  <si>
    <t>PCL 6, PS3</t>
  </si>
  <si>
    <t>TONER</t>
  </si>
  <si>
    <t>1X2500 + 1X6000 PAG</t>
  </si>
  <si>
    <t>1X5000+ 1X21000</t>
  </si>
  <si>
    <t>1X6000</t>
  </si>
  <si>
    <t>BANDEJA ADICIONAL</t>
  </si>
  <si>
    <t>SI DE 500 HOJAS</t>
  </si>
  <si>
    <t>PARA TRABAJO EN RED</t>
  </si>
  <si>
    <t>PUERTOS</t>
  </si>
  <si>
    <t>PARALELO, USB, ETHERNET</t>
  </si>
  <si>
    <t>USB, ETHERNET</t>
  </si>
  <si>
    <t>32 MB</t>
  </si>
  <si>
    <t>64MB</t>
  </si>
  <si>
    <t>128MB</t>
  </si>
  <si>
    <t>200MHZ</t>
  </si>
  <si>
    <t>300MHZ</t>
  </si>
  <si>
    <t>300 MHZ</t>
  </si>
  <si>
    <t xml:space="preserve">OTRO </t>
  </si>
  <si>
    <t>DELL Laser Jet Printer 1700n</t>
  </si>
  <si>
    <t>DELL Laser Jet Printer M5200N</t>
  </si>
  <si>
    <t>DELL Laser Jet Printer 1600N Multifuncional</t>
  </si>
  <si>
    <t>25 Paginas por minuto</t>
  </si>
  <si>
    <t>35 Paginas por minuto</t>
  </si>
  <si>
    <t>22 Paginas por minuto</t>
  </si>
  <si>
    <t>15.000  Paginas al mes</t>
  </si>
  <si>
    <t>175.000 Paginas al mes</t>
  </si>
  <si>
    <t>15.000 Paginas al mes</t>
  </si>
  <si>
    <t>Windows XP 2000, 98SE , NT 4.0 Red Hat Linux 7.2, 7.3, 8.0 SuSe Linux 7.2, 7.3, 8.0</t>
  </si>
  <si>
    <t>Microsoft® Windows® (XP/Me, 2000, NT4.0/9x), Novell® (4.2, 5.1, 6.0), Linux® (7.3, AS 2.1)</t>
  </si>
  <si>
    <t>Windows®  ( 98, Me, 2000, 2000 Server, XP, NT 4.0)</t>
  </si>
  <si>
    <t>PCL5e, PCL 6 y PS3</t>
  </si>
  <si>
    <t>GDI, PCL6, PS3</t>
  </si>
  <si>
    <t>Toner de Alto rendimiento para 6.000 copias.</t>
  </si>
  <si>
    <t>Toner de Alto rendimiento para 18.000 copias</t>
  </si>
  <si>
    <t>Toner de Alto rendimiento para 5.000 copias</t>
  </si>
  <si>
    <t xml:space="preserve">Bandeja Adicional para 500 hojas </t>
  </si>
  <si>
    <t>10/100 Base T Ethernet</t>
  </si>
  <si>
    <t>USB 2.0 (1) Paralelo (1) Ethenet  10/100 Base T</t>
  </si>
  <si>
    <t>USB, Ethernet</t>
  </si>
  <si>
    <t>USB 2.0, 10/100 BaseT Ethernet</t>
  </si>
  <si>
    <t xml:space="preserve">32 MB </t>
  </si>
  <si>
    <t xml:space="preserve">64 MB </t>
  </si>
  <si>
    <t>32 MB Standard / 160 MB Max</t>
  </si>
  <si>
    <t xml:space="preserve">200 Mhz </t>
  </si>
  <si>
    <t xml:space="preserve">300 Mhz </t>
  </si>
  <si>
    <t>166 MHz</t>
  </si>
  <si>
    <t>Se adiciona 1 Toner para 3.000 copias por cada impresora.</t>
  </si>
  <si>
    <t>Bandeja Estándar de 100 hojas</t>
  </si>
  <si>
    <t>1 Toner Adicional de 12.000 copias por cada impresora</t>
  </si>
  <si>
    <t>SOLICITADA</t>
  </si>
  <si>
    <t>SOLICITADO</t>
  </si>
  <si>
    <t> VIDEO BEAM</t>
  </si>
  <si>
    <t>GRUPO 11         VIDEO BEAM  (20)</t>
  </si>
  <si>
    <t>GRUPO 12            VIDEO BEAM  (1)</t>
  </si>
  <si>
    <t>MARCA</t>
  </si>
  <si>
    <t>4100MP</t>
  </si>
  <si>
    <t>LUMENES</t>
  </si>
  <si>
    <t>CONTRASTE</t>
  </si>
  <si>
    <t>RESOLUCION</t>
  </si>
  <si>
    <t>1024 X 768</t>
  </si>
  <si>
    <t>SINCRONIZACION</t>
  </si>
  <si>
    <t>ZOOM</t>
  </si>
  <si>
    <t>S-VIDEO, vides COMPUESTO, VGA, SR-232, DVD, HDTV</t>
  </si>
  <si>
    <t>CONTROL REMOTO</t>
  </si>
  <si>
    <t>SOPORTE PARA ANCLAR AL TECHO</t>
  </si>
  <si>
    <t>OTROS</t>
  </si>
  <si>
    <t xml:space="preserve">DELL 4100 MP Pantalla LCD </t>
  </si>
  <si>
    <t>2,200 ANSI Lumens (Max)</t>
  </si>
  <si>
    <t>2,200 ANSI Lumens (Max</t>
  </si>
  <si>
    <t>2000:1 (Completo On/Completo Off)</t>
  </si>
  <si>
    <t xml:space="preserve">Automática </t>
  </si>
  <si>
    <t xml:space="preserve">Keystone y Zoom avanzado horizontal y vertical Digital y Manual </t>
  </si>
  <si>
    <t>S-video, Video Compuesto, VGA, SR-232, DVD, HDTV</t>
  </si>
  <si>
    <t>S-video, Video Compuesto, VGA, SR-232, DVD, HDTV, hasta 2PC</t>
  </si>
  <si>
    <t>Control remoto con señalador láser</t>
  </si>
  <si>
    <t>Vida de la lámpara 3.000 horas Eco-mode</t>
  </si>
  <si>
    <t>Vida de la lámpara 1.500 horas</t>
  </si>
  <si>
    <t>W/XP HOME</t>
  </si>
  <si>
    <t>25 ppm</t>
  </si>
  <si>
    <t>ALTO RENDIMIENTO</t>
  </si>
  <si>
    <t>USB, PARALELO Y ETHERNET</t>
  </si>
  <si>
    <t>200 MHZ</t>
  </si>
  <si>
    <t>35 PPM</t>
  </si>
  <si>
    <t>USB Y ETHERNET</t>
  </si>
  <si>
    <r>
      <t xml:space="preserve">-         </t>
    </r>
    <r>
      <rPr>
        <sz val="10"/>
        <rFont val="Verdana"/>
        <family val="2"/>
      </rPr>
      <t>Compatible con Windows y Linux</t>
    </r>
  </si>
  <si>
    <t>Puertos USB y Ethernet</t>
  </si>
  <si>
    <t>160 MHZ</t>
  </si>
  <si>
    <t>-         Control remoto con señalador láser</t>
  </si>
  <si>
    <t>CARACTERISTICAS</t>
  </si>
  <si>
    <t>GRUPO</t>
  </si>
  <si>
    <t>GRUPO 1 COMPUTADORES</t>
  </si>
  <si>
    <t xml:space="preserve"> GRUPO 8 IMPRESORAS LASER</t>
  </si>
  <si>
    <t>GRUPO 9 IMPRESORA LASER</t>
  </si>
  <si>
    <t>GRUPO 10 IMPRESORA MULTIFUNCION</t>
  </si>
  <si>
    <t>CANTIDAD</t>
  </si>
  <si>
    <t xml:space="preserve">GRUPO 2 COMPUTADORES  </t>
  </si>
  <si>
    <t xml:space="preserve">GUPO 3 COMPUTADORES </t>
  </si>
  <si>
    <t xml:space="preserve">GRUPO 4 COMPUTADORES </t>
  </si>
  <si>
    <t>GRUPO 5 SERVIDORES</t>
  </si>
  <si>
    <t xml:space="preserve">GRUPO 6 SERVIDOR </t>
  </si>
  <si>
    <t xml:space="preserve">GRUPO 7 PORTATIL </t>
  </si>
  <si>
    <t>80 GB SATA de 7200 rpm</t>
  </si>
  <si>
    <t>QUEMADOR DE DVD DE DOBLE CAPA</t>
  </si>
  <si>
    <t>10/100/1000 con soporte para PXE,</t>
  </si>
  <si>
    <t>SI EN ESPAÑOL</t>
  </si>
  <si>
    <t>de 17 Pulgadas LCD</t>
  </si>
  <si>
    <t xml:space="preserve"> Windows XP Professional</t>
  </si>
  <si>
    <r>
      <t xml:space="preserve">-         </t>
    </r>
    <r>
      <rPr>
        <sz val="8"/>
        <rFont val="Verdana"/>
        <family val="2"/>
      </rPr>
      <t>Netscroll con pad mouse</t>
    </r>
  </si>
  <si>
    <t>Pentium 4 de 3.0 Ghz</t>
  </si>
  <si>
    <t>1,0 GB</t>
  </si>
  <si>
    <t>Quemador de DVD</t>
  </si>
  <si>
    <t>10/100/1000 con soporte para PXE</t>
  </si>
  <si>
    <t>-         Netscroll con pad mouse</t>
  </si>
  <si>
    <r>
      <t xml:space="preserve">-         </t>
    </r>
    <r>
      <rPr>
        <sz val="8"/>
        <rFont val="Verdana"/>
        <family val="2"/>
      </rPr>
      <t>17 pulgadas CRT pantalla plana</t>
    </r>
  </si>
  <si>
    <t>1 GB a 533MHz</t>
  </si>
  <si>
    <t xml:space="preserve">80 GB SATA de 7200 rpm </t>
  </si>
  <si>
    <t>15 pulgadas LCD</t>
  </si>
  <si>
    <t>2 GB DDR2  400MHz</t>
  </si>
  <si>
    <t>2 Discos Duros de 73 GB SCSI a 10.000 rpm</t>
  </si>
  <si>
    <t>unidad de CD</t>
  </si>
  <si>
    <t>dos puertos de red 10/100/1000</t>
  </si>
  <si>
    <t>FUENTE REDUNDANTE</t>
  </si>
  <si>
    <r>
      <t xml:space="preserve">-         </t>
    </r>
    <r>
      <rPr>
        <sz val="10"/>
        <rFont val="Verdana"/>
        <family val="2"/>
      </rPr>
      <t>Netscroll con pad mouse</t>
    </r>
  </si>
  <si>
    <r>
      <t xml:space="preserve">-         </t>
    </r>
    <r>
      <rPr>
        <sz val="10"/>
        <rFont val="Verdana"/>
        <family val="2"/>
      </rPr>
      <t>Lenguajes de impresión PS3, PCLe, PCL6</t>
    </r>
  </si>
  <si>
    <r>
      <t xml:space="preserve">-         </t>
    </r>
    <r>
      <rPr>
        <sz val="10"/>
        <rFont val="Verdana"/>
        <family val="2"/>
      </rPr>
      <t>Lenguaje de impresión PCL6, PS3</t>
    </r>
  </si>
  <si>
    <r>
      <t xml:space="preserve">-         </t>
    </r>
    <r>
      <rPr>
        <sz val="10"/>
        <rFont val="Verdana"/>
        <family val="2"/>
      </rPr>
      <t>sincronización automática</t>
    </r>
  </si>
  <si>
    <r>
      <t xml:space="preserve">-         </t>
    </r>
    <r>
      <rPr>
        <sz val="10"/>
        <rFont val="Verdana"/>
        <family val="2"/>
      </rPr>
      <t>Zoom digital + manual</t>
    </r>
  </si>
  <si>
    <r>
      <t xml:space="preserve">-         </t>
    </r>
    <r>
      <rPr>
        <sz val="10"/>
        <rFont val="Verdana"/>
        <family val="2"/>
      </rPr>
      <t>Puertos: S-video, video compuesto, VGA, SR-232, DVD, HDTV</t>
    </r>
  </si>
  <si>
    <r>
      <t xml:space="preserve">-         </t>
    </r>
    <r>
      <rPr>
        <sz val="10"/>
        <rFont val="Verdana"/>
        <family val="2"/>
      </rPr>
      <t>Soporte para anclar al techo</t>
    </r>
  </si>
  <si>
    <r>
      <t xml:space="preserve">-         </t>
    </r>
    <r>
      <rPr>
        <sz val="10"/>
        <rFont val="Verdana"/>
        <family val="2"/>
      </rPr>
      <t>Vida de la lámpara 3000 horas</t>
    </r>
  </si>
  <si>
    <r>
      <t xml:space="preserve">-         </t>
    </r>
    <r>
      <rPr>
        <sz val="10"/>
        <rFont val="Verdana"/>
        <family val="2"/>
      </rPr>
      <t>Pantalla LCD incorporada que indique su estado</t>
    </r>
  </si>
  <si>
    <r>
      <t xml:space="preserve">-         </t>
    </r>
    <r>
      <rPr>
        <sz val="10"/>
        <rFont val="Verdana"/>
        <family val="2"/>
      </rPr>
      <t xml:space="preserve"> 2200 lumenes </t>
    </r>
  </si>
  <si>
    <r>
      <t xml:space="preserve">-         </t>
    </r>
    <r>
      <rPr>
        <sz val="10"/>
        <rFont val="Verdana"/>
        <family val="2"/>
      </rPr>
      <t>Puertos: S-video, video compuesto, VGA, SR-232, DVD, HDTV, hasta 2PC</t>
    </r>
  </si>
  <si>
    <r>
      <t xml:space="preserve">-         </t>
    </r>
    <r>
      <rPr>
        <sz val="10"/>
        <rFont val="Verdana"/>
        <family val="2"/>
      </rPr>
      <t>Control remoto con señalador láser</t>
    </r>
  </si>
  <si>
    <r>
      <t xml:space="preserve">-         </t>
    </r>
    <r>
      <rPr>
        <sz val="10"/>
        <rFont val="Verdana"/>
        <family val="2"/>
      </rPr>
      <t>Vida de la lámpara 1500 horas</t>
    </r>
  </si>
  <si>
    <t>TABLA RESUMEN DE VALORES AGREGADOS OFERTADOS</t>
  </si>
  <si>
    <t>VALOR AGEGADO SOLICITADO</t>
  </si>
  <si>
    <t>OFERTADO (SI o NO)</t>
  </si>
  <si>
    <t>PUNTOS</t>
  </si>
  <si>
    <t>a. Cambiar de 256MB a 512MB la memoria de los 237 computadores del grupo 1 – 15 puntos</t>
  </si>
  <si>
    <t>b. Cambiar el DVD-ROM de los 21 computadores del grupo 2 por quemador de DVD – 5 puntos</t>
  </si>
  <si>
    <t>c. Cambiar el monitor de los 21 computadores del grupo 2 por monitor LCD de 15 pulgadas – 10 puntos</t>
  </si>
  <si>
    <t>d. Cambiar de 512MB a 1GB la memoria de los 54 computadores del grupo 3 – 15 puntos</t>
  </si>
  <si>
    <t>e. Cambiar el procesador Pentium 4 de 2.8Ghz de los 54 computadores del grupo 3 por Pentium 4 de 3GHz – 5 puntos</t>
  </si>
  <si>
    <t>f. Cambiar el monitor CRT de 17 pulgadas de los 20 computadores del grupo 4 por monitores LCD de 15 pulgadas  - 10 puntos</t>
  </si>
  <si>
    <t>g. Cambiar el procesador Pentium 4 de 3.4GHz de los 3 servidores  del grupo 5 por Pentium 4 de 3.6GHz/1MB – 5 puntos</t>
  </si>
  <si>
    <t>h. Cambiar el disco duro SATA de 80GB de los 3 servidores  del grupo 5 por disco SATA de 160GB  - 5 puntos</t>
  </si>
  <si>
    <t>i. Cambiar el procesador Pentium M de 1.8GHz de los 4 portátiles del grupo 7 por procesador Pentium M de 2GHz   - 10 puntos</t>
  </si>
  <si>
    <t>j. Cambiar la memoria de 512MB de los 4 portátiles del grupo 7 por 1GB – 10 puntos</t>
  </si>
  <si>
    <t>k. Incluir una batería adicional a los 4 portátiles del grupo 7 – 5 puntos</t>
  </si>
  <si>
    <t>l. Incluir toner adicional para cada una de las  impresoras de los grupos 8,9 y 10 – 5 puntos</t>
  </si>
  <si>
    <t>m. Incluir 3 lámparas de repuesto para los video beams del grupo 11 y 1 lámpara de repuesto par el video beam del grupo 12  - 5 puntos</t>
  </si>
  <si>
    <t>n. Cambiar el Sistema Operativo Windows XP Home  de los grupos 1, 2 y 7 por Windows XP Professional – 5 puntos</t>
  </si>
  <si>
    <t>PUNTOS ASIGNADOS DE LA CALIFICACION</t>
  </si>
  <si>
    <t>FACTORES</t>
  </si>
  <si>
    <t>1. Precio</t>
  </si>
  <si>
    <t>2. Valor agregado</t>
  </si>
  <si>
    <t>PUNTAJE TOTAL</t>
  </si>
  <si>
    <t>COVISTA</t>
  </si>
  <si>
    <t xml:space="preserve">CUADRO DE CALIFICACION DE LAS PROPUESTAS PRESENTADAS </t>
  </si>
  <si>
    <t>INVITACION A COTIZAR No. 013 DE 2005</t>
  </si>
  <si>
    <t>DANNY FERNANDO BRAVO LOPEZ</t>
  </si>
  <si>
    <t>Jefe Divison de Sistemas</t>
  </si>
  <si>
    <t>JAIME LEONARDO MARTINEZ RODRIGUEZ</t>
  </si>
  <si>
    <t>Red de Datos</t>
  </si>
  <si>
    <t>MIGUEL JOSE LATORRE GAMBOA</t>
  </si>
  <si>
    <t>Coordinador Area de Equipos</t>
  </si>
  <si>
    <t>CUADRO COMPARTIVO DE LAS PROPUESTAS TECNICAS DE LA INVITACION A COTIZAR 013 de 2005</t>
  </si>
  <si>
    <t>Inspiron 700M</t>
  </si>
  <si>
    <t>PENTIUM M 755, 2.0GHZ</t>
  </si>
  <si>
    <t>1GB en un dimm</t>
  </si>
  <si>
    <t>SI externa</t>
  </si>
  <si>
    <t>10/100Y modem integrados, tarjeta de red inalambrica 802.11B/G</t>
  </si>
  <si>
    <t>PANTALLA WXGA DE 12,1"</t>
  </si>
  <si>
    <t>40GB EIDE DE 7200rpm</t>
  </si>
  <si>
    <t>40 GB SATA DE 7200 rpm</t>
  </si>
  <si>
    <t>Celeron 2,66GHz BUS FRONTAL DE 400 MHZ</t>
  </si>
  <si>
    <t>DVD - ROM</t>
  </si>
  <si>
    <t>10/100 CON SOPORTE PARA PXE</t>
  </si>
  <si>
    <t>NETSCROLL CON PAD MOUSE</t>
  </si>
  <si>
    <t>256MB EXPANDIBLE A 2 GB</t>
  </si>
  <si>
    <t>512MB EXPANDIBLE A 2 GB</t>
  </si>
  <si>
    <t>Pentium 4 de 2.8 Ghz con soporte para Hyper Threading</t>
  </si>
  <si>
    <t>512 MB expandible a 4GB</t>
  </si>
  <si>
    <t>1.O GB expandible a 4 GB</t>
  </si>
  <si>
    <t>80GB sata a 7200 rpm</t>
  </si>
  <si>
    <t>M783s CRT 17"</t>
  </si>
  <si>
    <t>Pentium 4 de 3.4 Ghz, 1 mb de cache</t>
  </si>
  <si>
    <t>P4, 3,4GHZ 1 mb de cache</t>
  </si>
  <si>
    <t>80GB sata</t>
  </si>
  <si>
    <t>Procesador  Xeon de 3.2 Ghz cache de 2 MB</t>
  </si>
  <si>
    <t>SOLICITADO A/B</t>
  </si>
  <si>
    <r>
      <t>A</t>
    </r>
    <r>
      <rPr>
        <sz val="8"/>
        <rFont val="Verdana"/>
        <family val="2"/>
      </rPr>
      <t xml:space="preserve"> -Pentium M  de 1.8 Ghz / </t>
    </r>
    <r>
      <rPr>
        <b/>
        <sz val="8"/>
        <rFont val="Verdana"/>
        <family val="2"/>
      </rPr>
      <t>B</t>
    </r>
    <r>
      <rPr>
        <sz val="8"/>
        <rFont val="Verdana"/>
        <family val="2"/>
      </rPr>
      <t xml:space="preserve"> -procesador pentium M 750 de 1,86 Ghz</t>
    </r>
  </si>
  <si>
    <r>
      <t>A y B</t>
    </r>
    <r>
      <rPr>
        <sz val="8"/>
        <rFont val="Verdana"/>
        <family val="2"/>
      </rPr>
      <t xml:space="preserve"> -512 MB EN UN DIMM / </t>
    </r>
  </si>
  <si>
    <r>
      <t>A</t>
    </r>
    <r>
      <rPr>
        <sz val="8"/>
        <rFont val="Verdana"/>
        <family val="2"/>
      </rPr>
      <t xml:space="preserve"> - 40 GB /</t>
    </r>
    <r>
      <rPr>
        <b/>
        <sz val="8"/>
        <rFont val="Verdana"/>
        <family val="2"/>
      </rPr>
      <t xml:space="preserve"> B</t>
    </r>
    <r>
      <rPr>
        <sz val="8"/>
        <rFont val="Verdana"/>
        <family val="2"/>
      </rPr>
      <t xml:space="preserve"> - 60 GB</t>
    </r>
  </si>
  <si>
    <r>
      <t>A y B</t>
    </r>
    <r>
      <rPr>
        <sz val="8"/>
        <rFont val="Verdana"/>
        <family val="2"/>
      </rPr>
      <t xml:space="preserve"> - unidad de 3.5 pulgadas externa</t>
    </r>
  </si>
  <si>
    <r>
      <t>A</t>
    </r>
    <r>
      <rPr>
        <sz val="8"/>
        <rFont val="Verdana"/>
        <family val="2"/>
      </rPr>
      <t xml:space="preserve"> -Quemador de DVD interno / </t>
    </r>
    <r>
      <rPr>
        <b/>
        <sz val="8"/>
        <rFont val="Verdana"/>
        <family val="2"/>
      </rPr>
      <t>B</t>
    </r>
    <r>
      <rPr>
        <sz val="8"/>
        <rFont val="Verdana"/>
        <family val="2"/>
      </rPr>
      <t xml:space="preserve"> - combo DVD+CDRW</t>
    </r>
  </si>
  <si>
    <r>
      <t>A</t>
    </r>
    <r>
      <rPr>
        <sz val="7"/>
        <rFont val="Verdana"/>
        <family val="2"/>
      </rPr>
      <t xml:space="preserve"> -tarjeta de red 10/100 y modem integrados, tarjeta de red inalámbrica 802.11a/b/g / </t>
    </r>
    <r>
      <rPr>
        <b/>
        <sz val="7"/>
        <rFont val="Verdana"/>
        <family val="2"/>
      </rPr>
      <t>B</t>
    </r>
    <r>
      <rPr>
        <sz val="7"/>
        <rFont val="Verdana"/>
        <family val="2"/>
      </rPr>
      <t xml:space="preserve"> -tarjeta de red 10/100 y modem integrados, tarjeta de red inalámbrica 802.11b/g</t>
    </r>
  </si>
  <si>
    <r>
      <t>A</t>
    </r>
    <r>
      <rPr>
        <sz val="8"/>
        <rFont val="Verdana"/>
        <family val="2"/>
      </rPr>
      <t xml:space="preserve"> -pantalla de WSXGA 12,1 pulgadas / </t>
    </r>
    <r>
      <rPr>
        <b/>
        <sz val="8"/>
        <rFont val="Verdana"/>
        <family val="2"/>
      </rPr>
      <t>B</t>
    </r>
    <r>
      <rPr>
        <sz val="8"/>
        <rFont val="Verdana"/>
        <family val="2"/>
      </rPr>
      <t xml:space="preserve"> - pantalla de WSXGA 15,4 pulgadas</t>
    </r>
  </si>
  <si>
    <r>
      <t>A -</t>
    </r>
    <r>
      <rPr>
        <sz val="8"/>
        <rFont val="Times New Roman"/>
        <family val="1"/>
      </rPr>
      <t xml:space="preserve">Windows XP Home / </t>
    </r>
    <r>
      <rPr>
        <b/>
        <sz val="8"/>
        <rFont val="Times New Roman"/>
        <family val="1"/>
      </rPr>
      <t>B</t>
    </r>
    <r>
      <rPr>
        <sz val="8"/>
        <rFont val="Times New Roman"/>
        <family val="1"/>
      </rPr>
      <t xml:space="preserve"> - Windows XP Professional</t>
    </r>
  </si>
  <si>
    <r>
      <t>A</t>
    </r>
    <r>
      <rPr>
        <sz val="8"/>
        <rFont val="Times New Roman"/>
        <family val="1"/>
      </rPr>
      <t xml:space="preserve"> - </t>
    </r>
    <r>
      <rPr>
        <sz val="8"/>
        <rFont val="Verdana"/>
        <family val="2"/>
      </rPr>
      <t xml:space="preserve">batería primaria de 65 vatios /hora / </t>
    </r>
    <r>
      <rPr>
        <b/>
        <sz val="8"/>
        <rFont val="Verdana"/>
        <family val="2"/>
      </rPr>
      <t>B</t>
    </r>
    <r>
      <rPr>
        <sz val="8"/>
        <rFont val="Verdana"/>
        <family val="2"/>
      </rPr>
      <t xml:space="preserve"> - batería primaria de 8 celdas</t>
    </r>
  </si>
  <si>
    <t>Dell, Ibm o HP</t>
  </si>
  <si>
    <t>No especificado</t>
  </si>
  <si>
    <t>CUADRO COMPARTIVO DE LAS PROPUESTAS TECNICAS DE LA INVITACION A COTIZAR 013 DE 2005</t>
  </si>
  <si>
    <t>EQUIPOS DE COMPUTO INCLUYENDO VALORES AGREGADOS</t>
  </si>
  <si>
    <t>CELERON DE 2,6 GHZ BUS FRONTAL DE 400 MHZ</t>
  </si>
  <si>
    <t xml:space="preserve">USB </t>
  </si>
  <si>
    <t>bateria de 65 w/h</t>
  </si>
  <si>
    <t>3 ranuras PCI</t>
  </si>
  <si>
    <t>2 ranuras PCI y 1 ranura PCI Express</t>
  </si>
  <si>
    <t xml:space="preserve">VALOR  $                                </t>
  </si>
  <si>
    <t>VALOR UNITARIO CON IVA INCLUIDO</t>
  </si>
  <si>
    <t>CRT DE 17" PANTALLA PLANA</t>
  </si>
  <si>
    <t>E773s CRT (No es pantalla plana)</t>
  </si>
  <si>
    <t>DDR de 512MB EXPANDIBLE A 2 GB</t>
  </si>
  <si>
    <t>USB Scroll con pad</t>
  </si>
  <si>
    <t>16X DVD +/-RW de doble capa</t>
  </si>
  <si>
    <t>Ninguno</t>
  </si>
  <si>
    <t>Otros</t>
  </si>
  <si>
    <t>Si (ver folio 118)</t>
  </si>
  <si>
    <t>COLVISTA (B)</t>
  </si>
  <si>
    <t>SISA (A)</t>
  </si>
  <si>
    <t>Puntero</t>
  </si>
  <si>
    <t>español</t>
  </si>
  <si>
    <t>No se especifica</t>
  </si>
  <si>
    <t>27ppm</t>
  </si>
  <si>
    <t>IMPRESORAS INCLUYENDO VALORES AGREGADOS</t>
  </si>
  <si>
    <r>
      <t xml:space="preserve"> </t>
    </r>
    <r>
      <rPr>
        <sz val="10"/>
        <rFont val="Verdana"/>
        <family val="2"/>
      </rPr>
      <t>Lenguaje de impresión PCL6, PS3, PCLe</t>
    </r>
  </si>
  <si>
    <r>
      <t xml:space="preserve"> </t>
    </r>
    <r>
      <rPr>
        <sz val="10"/>
        <rFont val="Verdana"/>
        <family val="2"/>
      </rPr>
      <t>Compatible con Windows, Novell, Linux</t>
    </r>
  </si>
  <si>
    <t>PS 3, PCL6, PCLe</t>
  </si>
  <si>
    <t>22ppm</t>
  </si>
  <si>
    <t xml:space="preserve">Se adiciona 1 Toner para 3.000 copias </t>
  </si>
  <si>
    <t xml:space="preserve"> VIDEO BEAMS INCLUYENDO VALORES AGREGADOS</t>
  </si>
  <si>
    <t>Marca no especificada</t>
  </si>
  <si>
    <t>Modelo no especificado</t>
  </si>
  <si>
    <t xml:space="preserve">1700 lumenes </t>
  </si>
  <si>
    <t>Resolución XGA (1024X768)</t>
  </si>
  <si>
    <t>Resolución automática hasta UXGA+(1600X1200)</t>
  </si>
  <si>
    <t>Vida de la lámpara 3.000 horas</t>
  </si>
  <si>
    <t>SI (Grupo 7)</t>
  </si>
  <si>
    <t>SUMATORIA</t>
  </si>
  <si>
    <t>PUNTAJE MAXIMO</t>
  </si>
  <si>
    <t>Oferta económica</t>
  </si>
  <si>
    <t>Puntaje asignado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</si>
</sst>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9">
    <font>
      <sz val="10"/>
      <name val="Arial"/>
      <family val="0"/>
    </font>
    <font>
      <sz val="10"/>
      <name val="Times New Roman"/>
      <family val="1"/>
    </font>
    <font>
      <sz val="6.5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Arial"/>
      <family val="0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8"/>
      <name val="Times New Roman"/>
      <family val="1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6.5"/>
      <color indexed="12"/>
      <name val="Verdana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Verdana"/>
      <family val="2"/>
    </font>
    <font>
      <sz val="10"/>
      <color indexed="14"/>
      <name val="Verdan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3" xfId="0" applyBorder="1" applyAlignment="1">
      <alignment/>
    </xf>
    <xf numFmtId="6" fontId="8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6" fontId="0" fillId="0" borderId="3" xfId="0" applyNumberForma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wrapText="1"/>
    </xf>
    <xf numFmtId="6" fontId="2" fillId="0" borderId="3" xfId="0" applyNumberFormat="1" applyFont="1" applyBorder="1" applyAlignment="1">
      <alignment horizontal="right" wrapText="1"/>
    </xf>
    <xf numFmtId="6" fontId="2" fillId="0" borderId="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6" fontId="8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3" fontId="11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23" fillId="0" borderId="3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11" fillId="0" borderId="7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8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9" xfId="0" applyBorder="1" applyAlignment="1">
      <alignment/>
    </xf>
    <xf numFmtId="0" fontId="3" fillId="0" borderId="2" xfId="0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4" fillId="0" borderId="7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6" fontId="2" fillId="0" borderId="1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7" fillId="0" borderId="6" xfId="0" applyFont="1" applyFill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6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6" fontId="2" fillId="0" borderId="7" xfId="0" applyNumberFormat="1" applyFont="1" applyBorder="1" applyAlignment="1">
      <alignment horizontal="right" wrapText="1"/>
    </xf>
    <xf numFmtId="0" fontId="7" fillId="0" borderId="16" xfId="0" applyFont="1" applyBorder="1" applyAlignment="1">
      <alignment/>
    </xf>
    <xf numFmtId="0" fontId="1" fillId="0" borderId="9" xfId="0" applyFont="1" applyBorder="1" applyAlignment="1">
      <alignment wrapText="1"/>
    </xf>
    <xf numFmtId="0" fontId="7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1" fillId="0" borderId="5" xfId="0" applyFont="1" applyBorder="1" applyAlignment="1">
      <alignment wrapText="1"/>
    </xf>
    <xf numFmtId="6" fontId="2" fillId="0" borderId="5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24" fillId="0" borderId="3" xfId="0" applyFont="1" applyFill="1" applyBorder="1" applyAlignment="1">
      <alignment wrapText="1"/>
    </xf>
    <xf numFmtId="0" fontId="12" fillId="0" borderId="14" xfId="0" applyFont="1" applyBorder="1" applyAlignment="1">
      <alignment horizontal="justify" wrapText="1"/>
    </xf>
    <xf numFmtId="0" fontId="5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6" fontId="2" fillId="0" borderId="6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justify" wrapText="1"/>
    </xf>
    <xf numFmtId="6" fontId="2" fillId="0" borderId="14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6" fontId="2" fillId="0" borderId="7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wrapText="1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0" fillId="0" borderId="6" xfId="0" applyFont="1" applyBorder="1" applyAlignment="1">
      <alignment horizontal="justify" wrapText="1"/>
    </xf>
    <xf numFmtId="0" fontId="21" fillId="0" borderId="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7" fillId="0" borderId="7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24" fillId="0" borderId="3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10" fillId="0" borderId="18" xfId="0" applyFont="1" applyBorder="1" applyAlignment="1">
      <alignment wrapText="1"/>
    </xf>
    <xf numFmtId="6" fontId="0" fillId="0" borderId="10" xfId="0" applyNumberFormat="1" applyFill="1" applyBorder="1" applyAlignment="1">
      <alignment/>
    </xf>
    <xf numFmtId="0" fontId="0" fillId="0" borderId="5" xfId="0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6" fontId="8" fillId="0" borderId="14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6" fontId="8" fillId="0" borderId="7" xfId="0" applyNumberFormat="1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46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5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6" fontId="8" fillId="0" borderId="11" xfId="0" applyNumberFormat="1" applyFont="1" applyBorder="1" applyAlignment="1">
      <alignment horizontal="right" wrapText="1"/>
    </xf>
    <xf numFmtId="0" fontId="11" fillId="0" borderId="26" xfId="0" applyFont="1" applyBorder="1" applyAlignment="1">
      <alignment horizontal="center"/>
    </xf>
    <xf numFmtId="0" fontId="28" fillId="0" borderId="7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8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6" fillId="0" borderId="28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6" xfId="0" applyFont="1" applyBorder="1" applyAlignment="1">
      <alignment horizontal="right" wrapText="1"/>
    </xf>
    <xf numFmtId="0" fontId="5" fillId="0" borderId="29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pane xSplit="16290" topLeftCell="N1" activePane="topLeft" state="split"/>
      <selection pane="topLeft" activeCell="H6" sqref="H6"/>
      <selection pane="topRight" activeCell="N1" sqref="N1"/>
    </sheetView>
  </sheetViews>
  <sheetFormatPr defaultColWidth="11.421875" defaultRowHeight="12.75"/>
  <cols>
    <col min="1" max="1" width="6.00390625" style="0" customWidth="1"/>
    <col min="3" max="3" width="16.8515625" style="0" customWidth="1"/>
    <col min="4" max="4" width="12.140625" style="0" customWidth="1"/>
    <col min="5" max="5" width="11.57421875" style="0" bestFit="1" customWidth="1"/>
    <col min="6" max="6" width="15.28125" style="0" customWidth="1"/>
    <col min="7" max="7" width="11.8515625" style="0" bestFit="1" customWidth="1"/>
    <col min="8" max="8" width="11.57421875" style="0" bestFit="1" customWidth="1"/>
    <col min="9" max="9" width="14.7109375" style="0" customWidth="1"/>
    <col min="10" max="10" width="14.00390625" style="0" bestFit="1" customWidth="1"/>
    <col min="11" max="11" width="11.7109375" style="0" bestFit="1" customWidth="1"/>
    <col min="12" max="12" width="14.28125" style="0" customWidth="1"/>
    <col min="13" max="13" width="12.8515625" style="0" bestFit="1" customWidth="1"/>
    <col min="14" max="14" width="11.7109375" style="0" bestFit="1" customWidth="1"/>
    <col min="15" max="15" width="14.140625" style="0" customWidth="1"/>
    <col min="16" max="16" width="12.28125" style="0" bestFit="1" customWidth="1"/>
    <col min="17" max="17" width="11.7109375" style="0" bestFit="1" customWidth="1"/>
    <col min="18" max="18" width="13.8515625" style="0" customWidth="1"/>
    <col min="19" max="20" width="11.7109375" style="0" bestFit="1" customWidth="1"/>
    <col min="21" max="21" width="16.140625" style="0" customWidth="1"/>
    <col min="22" max="22" width="12.8515625" style="0" bestFit="1" customWidth="1"/>
    <col min="23" max="23" width="11.7109375" style="0" bestFit="1" customWidth="1"/>
  </cols>
  <sheetData>
    <row r="1" ht="12.75">
      <c r="A1" s="32" t="s">
        <v>322</v>
      </c>
    </row>
    <row r="2" ht="12.75">
      <c r="A2" s="32" t="s">
        <v>323</v>
      </c>
    </row>
    <row r="3" ht="13.5" thickBot="1"/>
    <row r="4" spans="1:23" ht="17.25" customHeight="1">
      <c r="A4" s="196" t="s">
        <v>208</v>
      </c>
      <c r="B4" s="195"/>
      <c r="C4" s="206" t="s">
        <v>209</v>
      </c>
      <c r="D4" s="207"/>
      <c r="E4" s="208"/>
      <c r="F4" s="201" t="s">
        <v>214</v>
      </c>
      <c r="G4" s="202"/>
      <c r="H4" s="203"/>
      <c r="I4" s="180" t="s">
        <v>215</v>
      </c>
      <c r="J4" s="202"/>
      <c r="K4" s="147"/>
      <c r="L4" s="201" t="s">
        <v>216</v>
      </c>
      <c r="M4" s="202"/>
      <c r="N4" s="203"/>
      <c r="O4" s="196" t="s">
        <v>217</v>
      </c>
      <c r="P4" s="195"/>
      <c r="Q4" s="197"/>
      <c r="R4" s="195" t="s">
        <v>218</v>
      </c>
      <c r="S4" s="195"/>
      <c r="T4" s="195"/>
      <c r="U4" s="196" t="s">
        <v>219</v>
      </c>
      <c r="V4" s="195"/>
      <c r="W4" s="197"/>
    </row>
    <row r="5" spans="1:23" ht="30" customHeight="1">
      <c r="A5" s="209" t="s">
        <v>213</v>
      </c>
      <c r="B5" s="177"/>
      <c r="C5" s="198">
        <v>237</v>
      </c>
      <c r="D5" s="199"/>
      <c r="E5" s="200"/>
      <c r="F5" s="204">
        <v>21</v>
      </c>
      <c r="G5" s="199"/>
      <c r="H5" s="205"/>
      <c r="I5" s="198">
        <v>54</v>
      </c>
      <c r="J5" s="199"/>
      <c r="K5" s="200"/>
      <c r="L5" s="204">
        <v>20</v>
      </c>
      <c r="M5" s="199"/>
      <c r="N5" s="205"/>
      <c r="O5" s="198">
        <v>3</v>
      </c>
      <c r="P5" s="199"/>
      <c r="Q5" s="200"/>
      <c r="R5" s="204">
        <v>1</v>
      </c>
      <c r="S5" s="199"/>
      <c r="T5" s="205"/>
      <c r="U5" s="198">
        <v>4</v>
      </c>
      <c r="V5" s="199"/>
      <c r="W5" s="200"/>
    </row>
    <row r="6" spans="1:23" s="34" customFormat="1" ht="25.5" customHeight="1">
      <c r="A6" s="38" t="s">
        <v>105</v>
      </c>
      <c r="B6" s="51" t="s">
        <v>207</v>
      </c>
      <c r="C6" s="68" t="s">
        <v>169</v>
      </c>
      <c r="D6" s="33" t="s">
        <v>73</v>
      </c>
      <c r="E6" s="39" t="s">
        <v>103</v>
      </c>
      <c r="F6" s="56" t="s">
        <v>169</v>
      </c>
      <c r="G6" s="33" t="s">
        <v>73</v>
      </c>
      <c r="H6" s="83" t="s">
        <v>103</v>
      </c>
      <c r="I6" s="68" t="s">
        <v>169</v>
      </c>
      <c r="J6" s="33" t="s">
        <v>73</v>
      </c>
      <c r="K6" s="39" t="s">
        <v>103</v>
      </c>
      <c r="L6" s="56" t="s">
        <v>169</v>
      </c>
      <c r="M6" s="33" t="s">
        <v>73</v>
      </c>
      <c r="N6" s="83" t="s">
        <v>103</v>
      </c>
      <c r="O6" s="68" t="s">
        <v>169</v>
      </c>
      <c r="P6" s="33" t="s">
        <v>73</v>
      </c>
      <c r="Q6" s="39" t="s">
        <v>103</v>
      </c>
      <c r="R6" s="56" t="s">
        <v>169</v>
      </c>
      <c r="S6" s="33" t="s">
        <v>73</v>
      </c>
      <c r="T6" s="83" t="s">
        <v>103</v>
      </c>
      <c r="U6" s="68" t="s">
        <v>310</v>
      </c>
      <c r="V6" s="33" t="s">
        <v>339</v>
      </c>
      <c r="W6" s="39" t="s">
        <v>340</v>
      </c>
    </row>
    <row r="7" spans="1:23" ht="12.75">
      <c r="A7" s="40">
        <v>1</v>
      </c>
      <c r="B7" s="52" t="s">
        <v>0</v>
      </c>
      <c r="C7" s="40" t="s">
        <v>320</v>
      </c>
      <c r="D7" s="10" t="s">
        <v>1</v>
      </c>
      <c r="E7" s="41" t="s">
        <v>1</v>
      </c>
      <c r="F7" s="57" t="s">
        <v>320</v>
      </c>
      <c r="G7" s="10" t="s">
        <v>1</v>
      </c>
      <c r="H7" s="84" t="s">
        <v>1</v>
      </c>
      <c r="I7" s="40" t="s">
        <v>320</v>
      </c>
      <c r="J7" s="10" t="s">
        <v>1</v>
      </c>
      <c r="K7" s="41" t="s">
        <v>1</v>
      </c>
      <c r="L7" s="57" t="s">
        <v>320</v>
      </c>
      <c r="M7" s="10" t="s">
        <v>1</v>
      </c>
      <c r="N7" s="84" t="s">
        <v>1</v>
      </c>
      <c r="O7" s="40" t="s">
        <v>320</v>
      </c>
      <c r="P7" s="10" t="s">
        <v>1</v>
      </c>
      <c r="Q7" s="101" t="s">
        <v>1</v>
      </c>
      <c r="R7" s="57" t="s">
        <v>320</v>
      </c>
      <c r="S7" s="10" t="s">
        <v>1</v>
      </c>
      <c r="T7" s="84" t="s">
        <v>1</v>
      </c>
      <c r="U7" s="40" t="s">
        <v>320</v>
      </c>
      <c r="V7" s="10" t="s">
        <v>1</v>
      </c>
      <c r="W7" s="41" t="s">
        <v>1</v>
      </c>
    </row>
    <row r="8" spans="1:23" ht="25.5">
      <c r="A8" s="40">
        <v>2</v>
      </c>
      <c r="B8" s="52" t="s">
        <v>2</v>
      </c>
      <c r="C8" s="40" t="s">
        <v>321</v>
      </c>
      <c r="D8" s="10" t="s">
        <v>3</v>
      </c>
      <c r="E8" s="41" t="s">
        <v>75</v>
      </c>
      <c r="F8" s="57" t="s">
        <v>321</v>
      </c>
      <c r="G8" s="10" t="s">
        <v>3</v>
      </c>
      <c r="H8" s="84" t="s">
        <v>75</v>
      </c>
      <c r="I8" s="40" t="s">
        <v>321</v>
      </c>
      <c r="J8" s="10" t="s">
        <v>4</v>
      </c>
      <c r="K8" s="41" t="s">
        <v>76</v>
      </c>
      <c r="L8" s="57" t="s">
        <v>321</v>
      </c>
      <c r="M8" s="10" t="s">
        <v>4</v>
      </c>
      <c r="N8" s="84" t="s">
        <v>76</v>
      </c>
      <c r="O8" s="40" t="s">
        <v>321</v>
      </c>
      <c r="P8" s="10" t="s">
        <v>5</v>
      </c>
      <c r="Q8" s="101" t="s">
        <v>77</v>
      </c>
      <c r="R8" s="57" t="s">
        <v>321</v>
      </c>
      <c r="S8" s="10" t="s">
        <v>6</v>
      </c>
      <c r="T8" s="84" t="s">
        <v>78</v>
      </c>
      <c r="U8" s="40" t="s">
        <v>321</v>
      </c>
      <c r="V8" s="10" t="s">
        <v>7</v>
      </c>
      <c r="W8" s="41" t="s">
        <v>287</v>
      </c>
    </row>
    <row r="9" spans="1:23" ht="53.25">
      <c r="A9" s="40">
        <v>3</v>
      </c>
      <c r="B9" s="52" t="s">
        <v>8</v>
      </c>
      <c r="C9" s="69" t="s">
        <v>324</v>
      </c>
      <c r="D9" s="10" t="s">
        <v>9</v>
      </c>
      <c r="E9" s="43" t="s">
        <v>295</v>
      </c>
      <c r="F9" s="58" t="s">
        <v>324</v>
      </c>
      <c r="G9" s="10" t="s">
        <v>9</v>
      </c>
      <c r="H9" s="84" t="s">
        <v>79</v>
      </c>
      <c r="I9" s="69" t="s">
        <v>301</v>
      </c>
      <c r="J9" s="35" t="s">
        <v>10</v>
      </c>
      <c r="K9" s="41" t="s">
        <v>80</v>
      </c>
      <c r="L9" s="59" t="s">
        <v>227</v>
      </c>
      <c r="M9" s="10" t="s">
        <v>10</v>
      </c>
      <c r="N9" s="84" t="s">
        <v>81</v>
      </c>
      <c r="O9" s="70" t="s">
        <v>306</v>
      </c>
      <c r="P9" s="35" t="s">
        <v>11</v>
      </c>
      <c r="Q9" s="101" t="s">
        <v>307</v>
      </c>
      <c r="R9" s="97" t="s">
        <v>309</v>
      </c>
      <c r="S9" s="10" t="s">
        <v>12</v>
      </c>
      <c r="T9" s="84" t="s">
        <v>82</v>
      </c>
      <c r="U9" s="105" t="s">
        <v>311</v>
      </c>
      <c r="V9" s="35" t="s">
        <v>13</v>
      </c>
      <c r="W9" s="94" t="s">
        <v>288</v>
      </c>
    </row>
    <row r="10" spans="1:23" ht="38.25">
      <c r="A10" s="40">
        <v>4</v>
      </c>
      <c r="B10" s="52" t="s">
        <v>14</v>
      </c>
      <c r="C10" s="70" t="s">
        <v>299</v>
      </c>
      <c r="D10" s="35" t="s">
        <v>15</v>
      </c>
      <c r="E10" s="43" t="s">
        <v>299</v>
      </c>
      <c r="F10" s="59" t="s">
        <v>333</v>
      </c>
      <c r="G10" s="10" t="s">
        <v>16</v>
      </c>
      <c r="H10" s="85" t="s">
        <v>300</v>
      </c>
      <c r="I10" s="93" t="s">
        <v>302</v>
      </c>
      <c r="J10" s="35" t="s">
        <v>17</v>
      </c>
      <c r="K10" s="94" t="s">
        <v>303</v>
      </c>
      <c r="L10" s="59" t="s">
        <v>228</v>
      </c>
      <c r="M10" s="10" t="s">
        <v>18</v>
      </c>
      <c r="N10" s="84" t="s">
        <v>83</v>
      </c>
      <c r="O10" s="69" t="s">
        <v>233</v>
      </c>
      <c r="P10" s="10" t="s">
        <v>19</v>
      </c>
      <c r="Q10" s="101" t="s">
        <v>84</v>
      </c>
      <c r="R10" s="97" t="s">
        <v>236</v>
      </c>
      <c r="S10" s="10" t="s">
        <v>20</v>
      </c>
      <c r="T10" s="84" t="s">
        <v>85</v>
      </c>
      <c r="U10" s="105" t="s">
        <v>312</v>
      </c>
      <c r="V10" s="35" t="s">
        <v>21</v>
      </c>
      <c r="W10" s="94" t="s">
        <v>289</v>
      </c>
    </row>
    <row r="11" spans="1:23" ht="34.5" customHeight="1">
      <c r="A11" s="40">
        <v>5</v>
      </c>
      <c r="B11" s="52" t="s">
        <v>22</v>
      </c>
      <c r="C11" s="69" t="s">
        <v>294</v>
      </c>
      <c r="D11" s="10" t="s">
        <v>23</v>
      </c>
      <c r="E11" s="71" t="s">
        <v>293</v>
      </c>
      <c r="F11" s="58" t="s">
        <v>294</v>
      </c>
      <c r="G11" s="10" t="s">
        <v>23</v>
      </c>
      <c r="H11" s="86" t="s">
        <v>293</v>
      </c>
      <c r="I11" s="69" t="s">
        <v>220</v>
      </c>
      <c r="J11" s="10" t="s">
        <v>24</v>
      </c>
      <c r="K11" s="41" t="s">
        <v>304</v>
      </c>
      <c r="L11" s="59" t="s">
        <v>220</v>
      </c>
      <c r="M11" s="10" t="s">
        <v>24</v>
      </c>
      <c r="N11" s="84" t="s">
        <v>87</v>
      </c>
      <c r="O11" s="70" t="s">
        <v>234</v>
      </c>
      <c r="P11" s="35" t="s">
        <v>25</v>
      </c>
      <c r="Q11" s="101" t="s">
        <v>308</v>
      </c>
      <c r="R11" s="59" t="s">
        <v>237</v>
      </c>
      <c r="S11" s="10" t="s">
        <v>26</v>
      </c>
      <c r="T11" s="84" t="s">
        <v>88</v>
      </c>
      <c r="U11" s="105" t="s">
        <v>313</v>
      </c>
      <c r="V11" s="10" t="s">
        <v>27</v>
      </c>
      <c r="W11" s="41" t="s">
        <v>86</v>
      </c>
    </row>
    <row r="12" spans="1:23" ht="32.25">
      <c r="A12" s="40">
        <v>6</v>
      </c>
      <c r="B12" s="52" t="s">
        <v>28</v>
      </c>
      <c r="C12" s="72" t="s">
        <v>90</v>
      </c>
      <c r="D12" s="10" t="s">
        <v>29</v>
      </c>
      <c r="E12" s="73" t="s">
        <v>29</v>
      </c>
      <c r="F12" s="60" t="s">
        <v>90</v>
      </c>
      <c r="G12" s="10" t="s">
        <v>29</v>
      </c>
      <c r="H12" s="52" t="s">
        <v>29</v>
      </c>
      <c r="I12" s="70" t="s">
        <v>90</v>
      </c>
      <c r="J12" s="10" t="s">
        <v>29</v>
      </c>
      <c r="K12" s="73" t="s">
        <v>29</v>
      </c>
      <c r="L12" s="59" t="s">
        <v>90</v>
      </c>
      <c r="M12" s="10" t="s">
        <v>29</v>
      </c>
      <c r="N12" s="10" t="s">
        <v>29</v>
      </c>
      <c r="O12" s="70" t="s">
        <v>90</v>
      </c>
      <c r="P12" s="10" t="s">
        <v>29</v>
      </c>
      <c r="Q12" s="52" t="s">
        <v>29</v>
      </c>
      <c r="R12" s="111" t="s">
        <v>98</v>
      </c>
      <c r="S12" s="10" t="s">
        <v>30</v>
      </c>
      <c r="T12" s="84" t="s">
        <v>90</v>
      </c>
      <c r="U12" s="105" t="s">
        <v>314</v>
      </c>
      <c r="V12" s="10" t="s">
        <v>31</v>
      </c>
      <c r="W12" s="41" t="s">
        <v>290</v>
      </c>
    </row>
    <row r="13" spans="1:23" ht="42.75">
      <c r="A13" s="40">
        <v>7</v>
      </c>
      <c r="B13" s="52" t="s">
        <v>32</v>
      </c>
      <c r="C13" s="74" t="s">
        <v>296</v>
      </c>
      <c r="D13" s="10" t="s">
        <v>33</v>
      </c>
      <c r="E13" s="73" t="s">
        <v>33</v>
      </c>
      <c r="F13" s="63" t="s">
        <v>296</v>
      </c>
      <c r="G13" s="35" t="s">
        <v>34</v>
      </c>
      <c r="H13" s="84" t="s">
        <v>91</v>
      </c>
      <c r="I13" s="70" t="s">
        <v>221</v>
      </c>
      <c r="J13" s="10" t="s">
        <v>35</v>
      </c>
      <c r="K13" s="41" t="s">
        <v>335</v>
      </c>
      <c r="L13" s="59" t="s">
        <v>229</v>
      </c>
      <c r="M13" s="10" t="s">
        <v>36</v>
      </c>
      <c r="N13" s="84" t="s">
        <v>92</v>
      </c>
      <c r="O13" s="70" t="s">
        <v>229</v>
      </c>
      <c r="P13" s="10" t="s">
        <v>37</v>
      </c>
      <c r="Q13" s="108" t="s">
        <v>93</v>
      </c>
      <c r="R13" s="97" t="s">
        <v>238</v>
      </c>
      <c r="S13" s="10" t="s">
        <v>38</v>
      </c>
      <c r="T13" s="84" t="s">
        <v>94</v>
      </c>
      <c r="U13" s="105" t="s">
        <v>315</v>
      </c>
      <c r="V13" s="10" t="s">
        <v>39</v>
      </c>
      <c r="W13" s="78" t="s">
        <v>95</v>
      </c>
    </row>
    <row r="14" spans="1:23" ht="64.5" customHeight="1">
      <c r="A14" s="40">
        <v>8</v>
      </c>
      <c r="B14" s="52" t="s">
        <v>40</v>
      </c>
      <c r="C14" s="69" t="s">
        <v>297</v>
      </c>
      <c r="D14" s="10" t="s">
        <v>41</v>
      </c>
      <c r="E14" s="73" t="s">
        <v>297</v>
      </c>
      <c r="F14" s="58" t="s">
        <v>297</v>
      </c>
      <c r="G14" s="10" t="s">
        <v>41</v>
      </c>
      <c r="H14" s="52" t="s">
        <v>297</v>
      </c>
      <c r="I14" s="70" t="s">
        <v>222</v>
      </c>
      <c r="J14" s="10" t="s">
        <v>42</v>
      </c>
      <c r="K14" s="41" t="s">
        <v>96</v>
      </c>
      <c r="L14" s="59" t="s">
        <v>230</v>
      </c>
      <c r="M14" s="10" t="s">
        <v>42</v>
      </c>
      <c r="N14" s="84" t="s">
        <v>96</v>
      </c>
      <c r="O14" s="70" t="s">
        <v>230</v>
      </c>
      <c r="P14" s="10" t="s">
        <v>43</v>
      </c>
      <c r="Q14" s="101" t="s">
        <v>96</v>
      </c>
      <c r="R14" s="97" t="s">
        <v>239</v>
      </c>
      <c r="S14" s="10" t="s">
        <v>44</v>
      </c>
      <c r="T14" s="84" t="s">
        <v>97</v>
      </c>
      <c r="U14" s="106" t="s">
        <v>316</v>
      </c>
      <c r="V14" s="10" t="s">
        <v>45</v>
      </c>
      <c r="W14" s="110" t="s">
        <v>291</v>
      </c>
    </row>
    <row r="15" spans="1:23" ht="27.75">
      <c r="A15" s="40">
        <v>9</v>
      </c>
      <c r="B15" s="52" t="s">
        <v>46</v>
      </c>
      <c r="C15" s="72">
        <v>6</v>
      </c>
      <c r="D15" s="10" t="s">
        <v>47</v>
      </c>
      <c r="E15" s="41">
        <v>6</v>
      </c>
      <c r="F15" s="60">
        <v>6</v>
      </c>
      <c r="G15" s="10" t="s">
        <v>47</v>
      </c>
      <c r="H15" s="84">
        <v>6</v>
      </c>
      <c r="I15" s="93">
        <v>6</v>
      </c>
      <c r="J15" s="10" t="s">
        <v>47</v>
      </c>
      <c r="K15" s="41">
        <v>8</v>
      </c>
      <c r="L15" s="59">
        <v>6</v>
      </c>
      <c r="M15" s="10" t="s">
        <v>47</v>
      </c>
      <c r="N15" s="84">
        <v>8</v>
      </c>
      <c r="O15" s="70">
        <v>4</v>
      </c>
      <c r="P15" s="11" t="s">
        <v>48</v>
      </c>
      <c r="Q15" s="101">
        <v>4</v>
      </c>
      <c r="R15" s="98"/>
      <c r="S15" s="11" t="s">
        <v>49</v>
      </c>
      <c r="T15" s="84">
        <v>4</v>
      </c>
      <c r="U15" s="70" t="s">
        <v>321</v>
      </c>
      <c r="V15" s="7">
        <v>4</v>
      </c>
      <c r="W15" s="41">
        <v>2</v>
      </c>
    </row>
    <row r="16" spans="1:23" ht="51">
      <c r="A16" s="40">
        <v>10</v>
      </c>
      <c r="B16" s="52" t="s">
        <v>50</v>
      </c>
      <c r="C16" s="69" t="s">
        <v>298</v>
      </c>
      <c r="D16" s="11" t="s">
        <v>51</v>
      </c>
      <c r="E16" s="41" t="s">
        <v>334</v>
      </c>
      <c r="F16" s="58" t="s">
        <v>298</v>
      </c>
      <c r="G16" s="11" t="s">
        <v>51</v>
      </c>
      <c r="H16" s="84" t="s">
        <v>334</v>
      </c>
      <c r="I16" s="70" t="s">
        <v>226</v>
      </c>
      <c r="J16" s="11" t="s">
        <v>51</v>
      </c>
      <c r="K16" s="41" t="s">
        <v>334</v>
      </c>
      <c r="L16" s="59" t="s">
        <v>231</v>
      </c>
      <c r="M16" s="11" t="s">
        <v>51</v>
      </c>
      <c r="N16" s="41" t="s">
        <v>334</v>
      </c>
      <c r="O16" s="70" t="s">
        <v>231</v>
      </c>
      <c r="P16" s="10" t="s">
        <v>52</v>
      </c>
      <c r="Q16" s="41" t="s">
        <v>334</v>
      </c>
      <c r="R16" s="99" t="s">
        <v>241</v>
      </c>
      <c r="S16" s="10" t="s">
        <v>53</v>
      </c>
      <c r="T16" s="104" t="s">
        <v>241</v>
      </c>
      <c r="U16" s="70" t="s">
        <v>341</v>
      </c>
      <c r="V16" s="10" t="s">
        <v>54</v>
      </c>
      <c r="W16" s="10" t="s">
        <v>54</v>
      </c>
    </row>
    <row r="17" spans="1:23" ht="25.5">
      <c r="A17" s="178">
        <v>11</v>
      </c>
      <c r="B17" s="179" t="s">
        <v>55</v>
      </c>
      <c r="C17" s="72" t="s">
        <v>90</v>
      </c>
      <c r="D17" s="11" t="s">
        <v>56</v>
      </c>
      <c r="E17" s="41" t="s">
        <v>325</v>
      </c>
      <c r="F17" s="60" t="s">
        <v>90</v>
      </c>
      <c r="G17" s="11" t="s">
        <v>56</v>
      </c>
      <c r="H17" s="84" t="s">
        <v>325</v>
      </c>
      <c r="I17" s="97" t="s">
        <v>90</v>
      </c>
      <c r="J17" s="11" t="s">
        <v>56</v>
      </c>
      <c r="K17" s="41" t="s">
        <v>325</v>
      </c>
      <c r="L17" s="97" t="s">
        <v>90</v>
      </c>
      <c r="M17" s="11" t="s">
        <v>56</v>
      </c>
      <c r="N17" s="41" t="s">
        <v>325</v>
      </c>
      <c r="O17" s="97" t="s">
        <v>90</v>
      </c>
      <c r="P17" s="11" t="s">
        <v>58</v>
      </c>
      <c r="Q17" s="41" t="s">
        <v>325</v>
      </c>
      <c r="R17" s="97" t="s">
        <v>90</v>
      </c>
      <c r="S17" s="97" t="s">
        <v>223</v>
      </c>
      <c r="T17" s="84" t="s">
        <v>90</v>
      </c>
      <c r="U17" s="70"/>
      <c r="V17" s="194" t="s">
        <v>60</v>
      </c>
      <c r="W17" s="41" t="s">
        <v>90</v>
      </c>
    </row>
    <row r="18" spans="1:23" ht="12.75">
      <c r="A18" s="178"/>
      <c r="B18" s="179"/>
      <c r="C18" s="75" t="s">
        <v>57</v>
      </c>
      <c r="D18" s="11" t="s">
        <v>57</v>
      </c>
      <c r="E18" s="76" t="s">
        <v>57</v>
      </c>
      <c r="F18" s="64" t="s">
        <v>57</v>
      </c>
      <c r="G18" s="11" t="s">
        <v>57</v>
      </c>
      <c r="H18" s="87" t="s">
        <v>57</v>
      </c>
      <c r="I18" s="11" t="s">
        <v>59</v>
      </c>
      <c r="J18" s="11" t="s">
        <v>57</v>
      </c>
      <c r="K18" s="76" t="s">
        <v>57</v>
      </c>
      <c r="L18" s="11" t="s">
        <v>59</v>
      </c>
      <c r="M18" s="11" t="s">
        <v>57</v>
      </c>
      <c r="N18" s="76" t="s">
        <v>57</v>
      </c>
      <c r="O18" s="11" t="s">
        <v>59</v>
      </c>
      <c r="P18" s="11" t="s">
        <v>59</v>
      </c>
      <c r="Q18" s="76" t="s">
        <v>57</v>
      </c>
      <c r="R18" s="11" t="s">
        <v>59</v>
      </c>
      <c r="S18" s="11" t="s">
        <v>59</v>
      </c>
      <c r="T18" s="11" t="s">
        <v>59</v>
      </c>
      <c r="U18" s="102"/>
      <c r="V18" s="194"/>
      <c r="W18" s="42" t="s">
        <v>342</v>
      </c>
    </row>
    <row r="19" spans="1:23" ht="63.75">
      <c r="A19" s="40">
        <v>12</v>
      </c>
      <c r="B19" s="52" t="s">
        <v>61</v>
      </c>
      <c r="C19" s="77" t="s">
        <v>331</v>
      </c>
      <c r="D19" s="10" t="s">
        <v>62</v>
      </c>
      <c r="E19" s="78" t="s">
        <v>332</v>
      </c>
      <c r="F19" s="65" t="s">
        <v>331</v>
      </c>
      <c r="G19" s="35" t="s">
        <v>63</v>
      </c>
      <c r="H19" s="88" t="s">
        <v>332</v>
      </c>
      <c r="I19" s="70" t="s">
        <v>224</v>
      </c>
      <c r="J19" s="10" t="s">
        <v>64</v>
      </c>
      <c r="K19" s="41" t="s">
        <v>99</v>
      </c>
      <c r="L19" s="92" t="s">
        <v>232</v>
      </c>
      <c r="M19" s="35" t="s">
        <v>63</v>
      </c>
      <c r="N19" s="84" t="s">
        <v>305</v>
      </c>
      <c r="O19" s="70" t="s">
        <v>235</v>
      </c>
      <c r="P19" s="10" t="s">
        <v>65</v>
      </c>
      <c r="Q19" s="101" t="s">
        <v>100</v>
      </c>
      <c r="R19" s="98" t="s">
        <v>336</v>
      </c>
      <c r="S19" s="98" t="s">
        <v>336</v>
      </c>
      <c r="T19" s="98" t="s">
        <v>336</v>
      </c>
      <c r="U19" s="105" t="s">
        <v>317</v>
      </c>
      <c r="V19" s="10" t="s">
        <v>66</v>
      </c>
      <c r="W19" s="43" t="s">
        <v>292</v>
      </c>
    </row>
    <row r="20" spans="1:23" ht="33.75">
      <c r="A20" s="40">
        <v>13</v>
      </c>
      <c r="B20" s="52" t="s">
        <v>67</v>
      </c>
      <c r="C20" s="72" t="s">
        <v>196</v>
      </c>
      <c r="D20" s="10" t="s">
        <v>68</v>
      </c>
      <c r="E20" s="73" t="s">
        <v>68</v>
      </c>
      <c r="F20" s="60" t="s">
        <v>196</v>
      </c>
      <c r="G20" s="10" t="s">
        <v>68</v>
      </c>
      <c r="H20" s="84" t="s">
        <v>101</v>
      </c>
      <c r="I20" s="70" t="s">
        <v>225</v>
      </c>
      <c r="J20" s="10" t="s">
        <v>69</v>
      </c>
      <c r="K20" s="41" t="s">
        <v>102</v>
      </c>
      <c r="L20" s="59" t="s">
        <v>225</v>
      </c>
      <c r="M20" s="10" t="s">
        <v>69</v>
      </c>
      <c r="N20" s="84" t="s">
        <v>102</v>
      </c>
      <c r="O20" s="70" t="s">
        <v>336</v>
      </c>
      <c r="P20" s="109" t="s">
        <v>336</v>
      </c>
      <c r="Q20" s="43" t="s">
        <v>336</v>
      </c>
      <c r="R20" s="98" t="s">
        <v>336</v>
      </c>
      <c r="S20" s="98" t="s">
        <v>336</v>
      </c>
      <c r="T20" s="98" t="s">
        <v>336</v>
      </c>
      <c r="U20" s="107" t="s">
        <v>318</v>
      </c>
      <c r="V20" s="10" t="s">
        <v>69</v>
      </c>
      <c r="W20" s="94" t="s">
        <v>102</v>
      </c>
    </row>
    <row r="21" spans="1:23" ht="54">
      <c r="A21" s="40"/>
      <c r="B21" s="53" t="s">
        <v>337</v>
      </c>
      <c r="C21" s="72" t="s">
        <v>327</v>
      </c>
      <c r="D21" s="10" t="s">
        <v>328</v>
      </c>
      <c r="E21" s="73" t="s">
        <v>327</v>
      </c>
      <c r="F21" s="60" t="s">
        <v>327</v>
      </c>
      <c r="G21" s="10" t="s">
        <v>328</v>
      </c>
      <c r="H21" s="52" t="s">
        <v>327</v>
      </c>
      <c r="I21" s="70"/>
      <c r="J21" s="10"/>
      <c r="K21" s="41"/>
      <c r="L21" s="59"/>
      <c r="M21" s="10"/>
      <c r="N21" s="84"/>
      <c r="O21" s="70"/>
      <c r="P21" s="11"/>
      <c r="Q21" s="101"/>
      <c r="R21" s="98" t="s">
        <v>240</v>
      </c>
      <c r="S21" s="10" t="s">
        <v>338</v>
      </c>
      <c r="T21" s="84" t="s">
        <v>89</v>
      </c>
      <c r="U21" s="107" t="s">
        <v>319</v>
      </c>
      <c r="V21" s="35" t="s">
        <v>70</v>
      </c>
      <c r="W21" s="41" t="s">
        <v>326</v>
      </c>
    </row>
    <row r="22" spans="1:23" ht="26.25" customHeight="1">
      <c r="A22" s="40">
        <v>15</v>
      </c>
      <c r="B22" s="52" t="s">
        <v>329</v>
      </c>
      <c r="C22" s="72"/>
      <c r="D22" s="13">
        <v>398928910</v>
      </c>
      <c r="E22" s="79"/>
      <c r="F22" s="66"/>
      <c r="G22" s="13">
        <v>40273426</v>
      </c>
      <c r="H22" s="89"/>
      <c r="I22" s="95"/>
      <c r="J22" s="13">
        <v>133364575</v>
      </c>
      <c r="K22" s="79"/>
      <c r="L22" s="66"/>
      <c r="M22" s="13">
        <v>47846435</v>
      </c>
      <c r="N22" s="89"/>
      <c r="O22" s="95"/>
      <c r="P22" s="14">
        <v>13767060</v>
      </c>
      <c r="Q22" s="103"/>
      <c r="R22" s="100"/>
      <c r="S22" s="13">
        <v>6714816</v>
      </c>
      <c r="T22" s="89"/>
      <c r="U22" s="95"/>
      <c r="V22" s="13">
        <v>19963137</v>
      </c>
      <c r="W22" s="42"/>
    </row>
    <row r="23" spans="1:23" ht="12.75">
      <c r="A23" s="40"/>
      <c r="B23" s="52"/>
      <c r="C23" s="72"/>
      <c r="D23" s="10"/>
      <c r="E23" s="73"/>
      <c r="F23" s="58"/>
      <c r="G23" s="10"/>
      <c r="H23" s="52"/>
      <c r="I23" s="69"/>
      <c r="J23" s="10"/>
      <c r="K23" s="73"/>
      <c r="L23" s="58"/>
      <c r="M23" s="10"/>
      <c r="N23" s="52"/>
      <c r="O23" s="69"/>
      <c r="P23" s="11"/>
      <c r="Q23" s="76"/>
      <c r="R23" s="64"/>
      <c r="S23" s="10"/>
      <c r="T23" s="52"/>
      <c r="U23" s="69"/>
      <c r="V23" s="10"/>
      <c r="W23" s="42"/>
    </row>
    <row r="24" spans="1:23" ht="12.75">
      <c r="A24" s="40">
        <v>16</v>
      </c>
      <c r="B24" s="52" t="s">
        <v>72</v>
      </c>
      <c r="C24" s="72"/>
      <c r="D24" s="13">
        <f>D22*1.16</f>
        <v>462757535.59999996</v>
      </c>
      <c r="E24" s="79"/>
      <c r="F24" s="66"/>
      <c r="G24" s="13">
        <v>46717174</v>
      </c>
      <c r="H24" s="89"/>
      <c r="I24" s="95"/>
      <c r="J24" s="13">
        <v>154702907</v>
      </c>
      <c r="K24" s="79"/>
      <c r="L24" s="66"/>
      <c r="M24" s="13">
        <v>55501864</v>
      </c>
      <c r="N24" s="89"/>
      <c r="O24" s="95"/>
      <c r="P24" s="14">
        <v>15969790</v>
      </c>
      <c r="Q24" s="103"/>
      <c r="R24" s="100"/>
      <c r="S24" s="13">
        <v>7789186</v>
      </c>
      <c r="T24" s="89"/>
      <c r="U24" s="95"/>
      <c r="V24" s="13">
        <v>23157239</v>
      </c>
      <c r="W24" s="42"/>
    </row>
    <row r="25" spans="1:23" ht="12.75">
      <c r="A25" s="44"/>
      <c r="B25" s="45"/>
      <c r="C25" s="80"/>
      <c r="D25" s="45"/>
      <c r="E25" s="81"/>
      <c r="F25" s="45"/>
      <c r="G25" s="45"/>
      <c r="H25" s="45"/>
      <c r="I25" s="44"/>
      <c r="J25" s="45"/>
      <c r="K25" s="81"/>
      <c r="L25" s="45"/>
      <c r="M25" s="45"/>
      <c r="N25" s="45"/>
      <c r="O25" s="44"/>
      <c r="P25" s="45"/>
      <c r="Q25" s="81"/>
      <c r="R25" s="45"/>
      <c r="S25" s="45"/>
      <c r="T25" s="45"/>
      <c r="U25" s="44"/>
      <c r="V25" s="45"/>
      <c r="W25" s="46"/>
    </row>
    <row r="26" spans="1:23" ht="26.25" thickBot="1">
      <c r="A26" s="47"/>
      <c r="B26" s="54" t="s">
        <v>330</v>
      </c>
      <c r="C26" s="82"/>
      <c r="D26" s="48">
        <f>D24/C5</f>
        <v>1952563.441350211</v>
      </c>
      <c r="E26" s="50"/>
      <c r="F26" s="67"/>
      <c r="G26" s="48">
        <f>G24/F5</f>
        <v>2224627.3333333335</v>
      </c>
      <c r="H26" s="90"/>
      <c r="I26" s="96"/>
      <c r="J26" s="48">
        <f>J24/I5</f>
        <v>2864868.6481481483</v>
      </c>
      <c r="K26" s="50"/>
      <c r="L26" s="67"/>
      <c r="M26" s="48">
        <f>M24/L5</f>
        <v>2775093.2</v>
      </c>
      <c r="N26" s="90"/>
      <c r="O26" s="96"/>
      <c r="P26" s="48">
        <f>P24/O5</f>
        <v>5323263.333333333</v>
      </c>
      <c r="Q26" s="50"/>
      <c r="R26" s="67"/>
      <c r="S26" s="48">
        <f>S24</f>
        <v>7789186</v>
      </c>
      <c r="T26" s="90"/>
      <c r="U26" s="96"/>
      <c r="V26" s="48">
        <f>V24/U5</f>
        <v>5789309.75</v>
      </c>
      <c r="W26" s="50"/>
    </row>
    <row r="27" spans="1:3" ht="12.75">
      <c r="A27" s="1"/>
      <c r="C27" s="15"/>
    </row>
  </sheetData>
  <mergeCells count="19">
    <mergeCell ref="O4:Q4"/>
    <mergeCell ref="O5:Q5"/>
    <mergeCell ref="R5:T5"/>
    <mergeCell ref="I4:K4"/>
    <mergeCell ref="I5:K5"/>
    <mergeCell ref="L4:N4"/>
    <mergeCell ref="L5:N5"/>
    <mergeCell ref="A4:B4"/>
    <mergeCell ref="A5:B5"/>
    <mergeCell ref="A17:A18"/>
    <mergeCell ref="B17:B18"/>
    <mergeCell ref="F4:H4"/>
    <mergeCell ref="F5:H5"/>
    <mergeCell ref="C4:E4"/>
    <mergeCell ref="C5:E5"/>
    <mergeCell ref="V17:V18"/>
    <mergeCell ref="R4:T4"/>
    <mergeCell ref="U4:W4"/>
    <mergeCell ref="U5:W5"/>
  </mergeCells>
  <printOptions/>
  <pageMargins left="0.41" right="0.38" top="0.23" bottom="0.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2" sqref="F12"/>
    </sheetView>
  </sheetViews>
  <sheetFormatPr defaultColWidth="11.421875" defaultRowHeight="12.75"/>
  <cols>
    <col min="1" max="1" width="7.8515625" style="0" customWidth="1"/>
    <col min="2" max="2" width="15.7109375" style="0" customWidth="1"/>
    <col min="3" max="3" width="21.57421875" style="0" customWidth="1"/>
    <col min="4" max="4" width="15.8515625" style="0" customWidth="1"/>
    <col min="5" max="5" width="13.7109375" style="0" customWidth="1"/>
    <col min="6" max="6" width="19.00390625" style="0" customWidth="1"/>
    <col min="7" max="7" width="18.00390625" style="0" customWidth="1"/>
    <col min="8" max="8" width="13.140625" style="0" customWidth="1"/>
    <col min="9" max="9" width="17.140625" style="0" customWidth="1"/>
    <col min="10" max="10" width="15.28125" style="0" customWidth="1"/>
    <col min="11" max="11" width="13.57421875" style="0" customWidth="1"/>
  </cols>
  <sheetData>
    <row r="1" ht="12.75">
      <c r="A1" s="32" t="s">
        <v>286</v>
      </c>
    </row>
    <row r="2" ht="12.75">
      <c r="A2" s="32" t="s">
        <v>345</v>
      </c>
    </row>
    <row r="5" ht="13.5" thickBot="1"/>
    <row r="6" spans="1:11" ht="12.75">
      <c r="A6" s="196" t="s">
        <v>208</v>
      </c>
      <c r="B6" s="195"/>
      <c r="C6" s="180" t="s">
        <v>210</v>
      </c>
      <c r="D6" s="202"/>
      <c r="E6" s="147"/>
      <c r="F6" s="201" t="s">
        <v>211</v>
      </c>
      <c r="G6" s="202"/>
      <c r="H6" s="203"/>
      <c r="I6" s="196" t="s">
        <v>212</v>
      </c>
      <c r="J6" s="195"/>
      <c r="K6" s="197"/>
    </row>
    <row r="7" spans="1:11" ht="12.75">
      <c r="A7" s="209" t="s">
        <v>213</v>
      </c>
      <c r="B7" s="177"/>
      <c r="C7" s="209">
        <v>6</v>
      </c>
      <c r="D7" s="177"/>
      <c r="E7" s="149"/>
      <c r="F7" s="177">
        <v>2</v>
      </c>
      <c r="G7" s="177"/>
      <c r="H7" s="177"/>
      <c r="I7" s="209">
        <v>1</v>
      </c>
      <c r="J7" s="177"/>
      <c r="K7" s="149"/>
    </row>
    <row r="8" spans="1:11" ht="25.5">
      <c r="A8" s="38" t="s">
        <v>105</v>
      </c>
      <c r="B8" s="51" t="s">
        <v>207</v>
      </c>
      <c r="C8" s="38" t="s">
        <v>168</v>
      </c>
      <c r="D8" s="16" t="s">
        <v>73</v>
      </c>
      <c r="E8" s="113" t="s">
        <v>103</v>
      </c>
      <c r="F8" s="55" t="s">
        <v>168</v>
      </c>
      <c r="G8" s="16" t="s">
        <v>73</v>
      </c>
      <c r="H8" s="51" t="s">
        <v>103</v>
      </c>
      <c r="I8" s="38" t="s">
        <v>168</v>
      </c>
      <c r="J8" s="16" t="s">
        <v>73</v>
      </c>
      <c r="K8" s="113" t="s">
        <v>103</v>
      </c>
    </row>
    <row r="9" spans="1:11" ht="12.75">
      <c r="A9" s="114" t="s">
        <v>106</v>
      </c>
      <c r="B9" s="84" t="s">
        <v>0</v>
      </c>
      <c r="C9" s="114" t="s">
        <v>343</v>
      </c>
      <c r="D9" s="17" t="s">
        <v>1</v>
      </c>
      <c r="E9" s="41" t="s">
        <v>107</v>
      </c>
      <c r="F9" s="125" t="s">
        <v>343</v>
      </c>
      <c r="G9" s="17" t="s">
        <v>1</v>
      </c>
      <c r="H9" s="84" t="s">
        <v>107</v>
      </c>
      <c r="I9" s="114" t="s">
        <v>343</v>
      </c>
      <c r="J9" s="17" t="s">
        <v>1</v>
      </c>
      <c r="K9" s="41" t="s">
        <v>107</v>
      </c>
    </row>
    <row r="10" spans="1:11" ht="38.25">
      <c r="A10" s="114">
        <v>2</v>
      </c>
      <c r="B10" s="84" t="s">
        <v>74</v>
      </c>
      <c r="C10" s="114" t="s">
        <v>343</v>
      </c>
      <c r="D10" s="17" t="s">
        <v>137</v>
      </c>
      <c r="E10" s="41" t="s">
        <v>108</v>
      </c>
      <c r="F10" s="125" t="s">
        <v>343</v>
      </c>
      <c r="G10" s="17" t="s">
        <v>138</v>
      </c>
      <c r="H10" s="84" t="s">
        <v>109</v>
      </c>
      <c r="I10" s="114" t="s">
        <v>343</v>
      </c>
      <c r="J10" s="17" t="s">
        <v>139</v>
      </c>
      <c r="K10" s="41" t="s">
        <v>110</v>
      </c>
    </row>
    <row r="11" spans="1:11" ht="25.5">
      <c r="A11" s="114">
        <v>3</v>
      </c>
      <c r="B11" s="84" t="s">
        <v>111</v>
      </c>
      <c r="C11" s="132" t="s">
        <v>197</v>
      </c>
      <c r="D11" s="17" t="s">
        <v>140</v>
      </c>
      <c r="E11" s="41" t="s">
        <v>344</v>
      </c>
      <c r="F11" s="126" t="s">
        <v>201</v>
      </c>
      <c r="G11" s="17" t="s">
        <v>141</v>
      </c>
      <c r="H11" s="84">
        <v>35000</v>
      </c>
      <c r="I11" s="134" t="s">
        <v>349</v>
      </c>
      <c r="J11" s="17" t="s">
        <v>142</v>
      </c>
      <c r="K11" s="41" t="s">
        <v>349</v>
      </c>
    </row>
    <row r="12" spans="1:11" ht="33" customHeight="1">
      <c r="A12" s="114">
        <v>4</v>
      </c>
      <c r="B12" s="84" t="s">
        <v>112</v>
      </c>
      <c r="C12" s="132">
        <v>15000</v>
      </c>
      <c r="D12" s="17" t="s">
        <v>143</v>
      </c>
      <c r="E12" s="41">
        <v>15000</v>
      </c>
      <c r="F12" s="127">
        <v>175000</v>
      </c>
      <c r="G12" s="17" t="s">
        <v>144</v>
      </c>
      <c r="H12" s="84">
        <v>175000</v>
      </c>
      <c r="I12" s="137">
        <v>15000</v>
      </c>
      <c r="J12" s="17" t="s">
        <v>145</v>
      </c>
      <c r="K12" s="41">
        <v>50000</v>
      </c>
    </row>
    <row r="13" spans="1:11" ht="84" customHeight="1">
      <c r="A13" s="114">
        <v>5</v>
      </c>
      <c r="B13" s="84" t="s">
        <v>113</v>
      </c>
      <c r="C13" s="133" t="s">
        <v>203</v>
      </c>
      <c r="D13" s="17" t="s">
        <v>146</v>
      </c>
      <c r="E13" s="41" t="s">
        <v>114</v>
      </c>
      <c r="F13" s="128" t="s">
        <v>347</v>
      </c>
      <c r="G13" s="17" t="s">
        <v>147</v>
      </c>
      <c r="H13" s="84" t="s">
        <v>115</v>
      </c>
      <c r="I13" s="114" t="s">
        <v>343</v>
      </c>
      <c r="J13" s="17" t="s">
        <v>148</v>
      </c>
      <c r="K13" s="41" t="s">
        <v>115</v>
      </c>
    </row>
    <row r="14" spans="1:11" ht="38.25">
      <c r="A14" s="114">
        <v>6</v>
      </c>
      <c r="B14" s="84" t="s">
        <v>116</v>
      </c>
      <c r="C14" s="133" t="s">
        <v>242</v>
      </c>
      <c r="D14" s="17" t="s">
        <v>149</v>
      </c>
      <c r="E14" s="41" t="s">
        <v>117</v>
      </c>
      <c r="F14" s="129" t="s">
        <v>346</v>
      </c>
      <c r="G14" s="17" t="s">
        <v>348</v>
      </c>
      <c r="H14" s="84" t="s">
        <v>118</v>
      </c>
      <c r="I14" s="133" t="s">
        <v>243</v>
      </c>
      <c r="J14" s="19" t="s">
        <v>150</v>
      </c>
      <c r="K14" s="41" t="s">
        <v>119</v>
      </c>
    </row>
    <row r="15" spans="1:11" ht="57.75" customHeight="1">
      <c r="A15" s="114"/>
      <c r="B15" s="119" t="s">
        <v>120</v>
      </c>
      <c r="C15" s="132" t="s">
        <v>198</v>
      </c>
      <c r="D15" s="37" t="s">
        <v>151</v>
      </c>
      <c r="E15" s="62" t="s">
        <v>121</v>
      </c>
      <c r="F15" s="126" t="s">
        <v>198</v>
      </c>
      <c r="G15" s="37" t="s">
        <v>152</v>
      </c>
      <c r="H15" s="36" t="s">
        <v>122</v>
      </c>
      <c r="I15" s="117" t="s">
        <v>153</v>
      </c>
      <c r="J15" s="37" t="s">
        <v>153</v>
      </c>
      <c r="K15" s="148" t="s">
        <v>123</v>
      </c>
    </row>
    <row r="16" spans="1:11" ht="3" customHeight="1" hidden="1">
      <c r="A16" s="114">
        <v>7</v>
      </c>
      <c r="B16" s="119"/>
      <c r="C16" s="132"/>
      <c r="D16" s="37"/>
      <c r="E16" s="62"/>
      <c r="F16" s="126"/>
      <c r="G16" s="37"/>
      <c r="H16" s="36"/>
      <c r="I16" s="117"/>
      <c r="J16" s="37"/>
      <c r="K16" s="148"/>
    </row>
    <row r="17" spans="1:11" ht="32.25" customHeight="1">
      <c r="A17" s="114">
        <v>8</v>
      </c>
      <c r="B17" s="84" t="s">
        <v>124</v>
      </c>
      <c r="C17" s="132" t="s">
        <v>98</v>
      </c>
      <c r="D17" s="17" t="s">
        <v>98</v>
      </c>
      <c r="E17" s="41" t="s">
        <v>98</v>
      </c>
      <c r="F17" s="126" t="s">
        <v>90</v>
      </c>
      <c r="G17" s="17" t="s">
        <v>154</v>
      </c>
      <c r="H17" s="84" t="s">
        <v>125</v>
      </c>
      <c r="I17" s="134" t="s">
        <v>98</v>
      </c>
      <c r="J17" s="7" t="s">
        <v>98</v>
      </c>
      <c r="K17" s="41" t="s">
        <v>98</v>
      </c>
    </row>
    <row r="18" spans="1:11" ht="25.5">
      <c r="A18" s="114">
        <v>9</v>
      </c>
      <c r="B18" s="84" t="s">
        <v>126</v>
      </c>
      <c r="C18" s="134" t="s">
        <v>90</v>
      </c>
      <c r="D18" s="17" t="s">
        <v>155</v>
      </c>
      <c r="E18" s="41" t="s">
        <v>90</v>
      </c>
      <c r="F18" s="126" t="s">
        <v>90</v>
      </c>
      <c r="G18" s="17" t="s">
        <v>155</v>
      </c>
      <c r="H18" s="84" t="s">
        <v>90</v>
      </c>
      <c r="I18" s="134" t="s">
        <v>90</v>
      </c>
      <c r="J18" s="17" t="s">
        <v>155</v>
      </c>
      <c r="K18" s="41" t="s">
        <v>90</v>
      </c>
    </row>
    <row r="19" spans="1:11" ht="51">
      <c r="A19" s="114">
        <v>10</v>
      </c>
      <c r="B19" s="84" t="s">
        <v>127</v>
      </c>
      <c r="C19" s="132" t="s">
        <v>199</v>
      </c>
      <c r="D19" s="17" t="s">
        <v>156</v>
      </c>
      <c r="E19" s="41" t="s">
        <v>128</v>
      </c>
      <c r="F19" s="130" t="s">
        <v>202</v>
      </c>
      <c r="G19" s="17" t="s">
        <v>157</v>
      </c>
      <c r="H19" s="84" t="s">
        <v>129</v>
      </c>
      <c r="I19" s="138" t="s">
        <v>204</v>
      </c>
      <c r="J19" s="17" t="s">
        <v>158</v>
      </c>
      <c r="K19" s="41" t="s">
        <v>129</v>
      </c>
    </row>
    <row r="20" spans="1:11" ht="38.25">
      <c r="A20" s="114">
        <v>11</v>
      </c>
      <c r="B20" s="84" t="s">
        <v>14</v>
      </c>
      <c r="C20" s="134" t="s">
        <v>130</v>
      </c>
      <c r="D20" s="17" t="s">
        <v>159</v>
      </c>
      <c r="E20" s="41" t="s">
        <v>130</v>
      </c>
      <c r="F20" s="126">
        <v>64</v>
      </c>
      <c r="G20" s="17" t="s">
        <v>160</v>
      </c>
      <c r="H20" s="84" t="s">
        <v>131</v>
      </c>
      <c r="I20" s="134" t="s">
        <v>130</v>
      </c>
      <c r="J20" s="17" t="s">
        <v>161</v>
      </c>
      <c r="K20" s="41" t="s">
        <v>132</v>
      </c>
    </row>
    <row r="21" spans="1:11" ht="12.75">
      <c r="A21" s="114">
        <v>12</v>
      </c>
      <c r="B21" s="84" t="s">
        <v>8</v>
      </c>
      <c r="C21" s="134" t="s">
        <v>200</v>
      </c>
      <c r="D21" s="17" t="s">
        <v>162</v>
      </c>
      <c r="E21" s="41" t="s">
        <v>133</v>
      </c>
      <c r="F21" s="126" t="s">
        <v>135</v>
      </c>
      <c r="G21" s="17" t="s">
        <v>163</v>
      </c>
      <c r="H21" s="84" t="s">
        <v>134</v>
      </c>
      <c r="I21" s="134" t="s">
        <v>205</v>
      </c>
      <c r="J21" s="17" t="s">
        <v>164</v>
      </c>
      <c r="K21" s="41" t="s">
        <v>135</v>
      </c>
    </row>
    <row r="22" spans="1:11" ht="25.5">
      <c r="A22" s="118">
        <v>13</v>
      </c>
      <c r="B22" s="119" t="s">
        <v>136</v>
      </c>
      <c r="C22" s="134"/>
      <c r="D22" s="91" t="s">
        <v>165</v>
      </c>
      <c r="E22" s="41"/>
      <c r="F22" s="126"/>
      <c r="G22" s="17" t="s">
        <v>166</v>
      </c>
      <c r="H22" s="84"/>
      <c r="I22" s="134"/>
      <c r="J22" s="91" t="s">
        <v>350</v>
      </c>
      <c r="K22" s="61"/>
    </row>
    <row r="23" spans="1:11" ht="67.5" customHeight="1">
      <c r="A23" s="118"/>
      <c r="B23" s="119"/>
      <c r="C23" s="134"/>
      <c r="D23" s="91"/>
      <c r="E23" s="41"/>
      <c r="F23" s="126"/>
      <c r="G23" s="112" t="s">
        <v>167</v>
      </c>
      <c r="H23" s="84"/>
      <c r="I23" s="134"/>
      <c r="J23" s="91"/>
      <c r="K23" s="61"/>
    </row>
    <row r="24" spans="1:11" ht="13.5" thickBot="1">
      <c r="A24" s="115"/>
      <c r="B24" s="116"/>
      <c r="C24" s="115"/>
      <c r="D24" s="120"/>
      <c r="E24" s="46"/>
      <c r="F24" s="116"/>
      <c r="G24" s="120"/>
      <c r="H24" s="116"/>
      <c r="I24" s="121"/>
      <c r="J24" s="120"/>
      <c r="K24" s="46"/>
    </row>
    <row r="25" spans="1:11" ht="33" thickBot="1">
      <c r="A25" s="2" t="s">
        <v>71</v>
      </c>
      <c r="B25" s="124"/>
      <c r="C25" s="70"/>
      <c r="D25" s="18">
        <v>7182968</v>
      </c>
      <c r="E25" s="135"/>
      <c r="F25" s="131"/>
      <c r="G25" s="18">
        <v>6531659</v>
      </c>
      <c r="H25" s="124"/>
      <c r="I25" s="139"/>
      <c r="J25" s="18">
        <v>1462071</v>
      </c>
      <c r="K25" s="42"/>
    </row>
    <row r="26" spans="1:11" ht="33" thickBot="1">
      <c r="A26" s="3" t="s">
        <v>72</v>
      </c>
      <c r="B26" s="124"/>
      <c r="C26" s="136"/>
      <c r="D26" s="18">
        <f>D25*1.16</f>
        <v>8332242.88</v>
      </c>
      <c r="E26" s="135"/>
      <c r="F26" s="131"/>
      <c r="G26" s="18">
        <v>7576725</v>
      </c>
      <c r="H26" s="124"/>
      <c r="I26" s="139"/>
      <c r="J26" s="18">
        <v>1696003</v>
      </c>
      <c r="K26" s="42"/>
    </row>
    <row r="27" spans="1:11" ht="12.75">
      <c r="A27" s="121"/>
      <c r="B27" s="116"/>
      <c r="C27" s="121"/>
      <c r="D27" s="120"/>
      <c r="E27" s="46"/>
      <c r="F27" s="116"/>
      <c r="G27" s="120"/>
      <c r="H27" s="116"/>
      <c r="I27" s="121"/>
      <c r="J27" s="120"/>
      <c r="K27" s="46"/>
    </row>
    <row r="28" spans="1:11" ht="23.25" thickBot="1">
      <c r="A28" s="122" t="s">
        <v>104</v>
      </c>
      <c r="B28" s="90"/>
      <c r="C28" s="122"/>
      <c r="D28" s="123">
        <f>D26/6</f>
        <v>1388707.1466666667</v>
      </c>
      <c r="E28" s="50"/>
      <c r="F28" s="67"/>
      <c r="G28" s="123">
        <f>G26/2</f>
        <v>3788362.5</v>
      </c>
      <c r="H28" s="90"/>
      <c r="I28" s="96"/>
      <c r="J28" s="123">
        <f>J26</f>
        <v>1696003</v>
      </c>
      <c r="K28" s="50"/>
    </row>
  </sheetData>
  <mergeCells count="21">
    <mergeCell ref="K22:K23"/>
    <mergeCell ref="E15:E16"/>
    <mergeCell ref="H15:H16"/>
    <mergeCell ref="B15:B16"/>
    <mergeCell ref="D15:D16"/>
    <mergeCell ref="G15:G16"/>
    <mergeCell ref="J15:J16"/>
    <mergeCell ref="A22:A23"/>
    <mergeCell ref="B22:B23"/>
    <mergeCell ref="D22:D23"/>
    <mergeCell ref="J22:J23"/>
    <mergeCell ref="C6:E6"/>
    <mergeCell ref="F6:H6"/>
    <mergeCell ref="A6:B6"/>
    <mergeCell ref="K15:K16"/>
    <mergeCell ref="A7:B7"/>
    <mergeCell ref="C7:E7"/>
    <mergeCell ref="F7:H7"/>
    <mergeCell ref="I7:K7"/>
    <mergeCell ref="I15:I16"/>
    <mergeCell ref="I6:K6"/>
  </mergeCells>
  <printOptions/>
  <pageMargins left="0.46" right="0.26" top="0.25" bottom="0.45" header="0" footer="0.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2" sqref="F12"/>
    </sheetView>
  </sheetViews>
  <sheetFormatPr defaultColWidth="11.421875" defaultRowHeight="12.75"/>
  <cols>
    <col min="1" max="1" width="8.421875" style="0" customWidth="1"/>
    <col min="2" max="2" width="26.28125" style="0" customWidth="1"/>
    <col min="3" max="3" width="19.8515625" style="0" hidden="1" customWidth="1"/>
    <col min="4" max="6" width="24.140625" style="0" customWidth="1"/>
    <col min="7" max="7" width="23.28125" style="0" customWidth="1"/>
    <col min="8" max="8" width="21.00390625" style="0" customWidth="1"/>
  </cols>
  <sheetData>
    <row r="1" ht="12.75">
      <c r="A1" s="32" t="s">
        <v>286</v>
      </c>
    </row>
    <row r="2" ht="12.75">
      <c r="A2" s="32" t="s">
        <v>351</v>
      </c>
    </row>
    <row r="4" ht="13.5" thickBot="1"/>
    <row r="5" spans="1:8" ht="12.75">
      <c r="A5" s="140"/>
      <c r="B5" s="196" t="s">
        <v>171</v>
      </c>
      <c r="C5" s="195"/>
      <c r="D5" s="195"/>
      <c r="E5" s="197"/>
      <c r="F5" s="195" t="s">
        <v>172</v>
      </c>
      <c r="G5" s="195"/>
      <c r="H5" s="197"/>
    </row>
    <row r="6" spans="1:8" ht="12.75">
      <c r="A6" s="150" t="s">
        <v>105</v>
      </c>
      <c r="B6" s="38" t="s">
        <v>169</v>
      </c>
      <c r="C6" s="6" t="s">
        <v>170</v>
      </c>
      <c r="D6" s="6" t="s">
        <v>73</v>
      </c>
      <c r="E6" s="113" t="s">
        <v>103</v>
      </c>
      <c r="F6" s="56" t="s">
        <v>169</v>
      </c>
      <c r="G6" s="6" t="s">
        <v>73</v>
      </c>
      <c r="H6" s="113" t="s">
        <v>103</v>
      </c>
    </row>
    <row r="7" spans="1:8" ht="12.75">
      <c r="A7" s="151">
        <v>1</v>
      </c>
      <c r="B7" s="114" t="s">
        <v>352</v>
      </c>
      <c r="C7" s="7" t="s">
        <v>173</v>
      </c>
      <c r="D7" s="7" t="s">
        <v>1</v>
      </c>
      <c r="E7" s="41" t="s">
        <v>1</v>
      </c>
      <c r="F7" s="125" t="s">
        <v>352</v>
      </c>
      <c r="G7" s="7" t="s">
        <v>1</v>
      </c>
      <c r="H7" s="41" t="s">
        <v>1</v>
      </c>
    </row>
    <row r="8" spans="1:8" ht="25.5">
      <c r="A8" s="151">
        <v>2</v>
      </c>
      <c r="B8" s="114" t="s">
        <v>353</v>
      </c>
      <c r="C8" s="7" t="s">
        <v>74</v>
      </c>
      <c r="D8" s="7" t="s">
        <v>185</v>
      </c>
      <c r="E8" s="41" t="s">
        <v>174</v>
      </c>
      <c r="F8" s="125" t="s">
        <v>353</v>
      </c>
      <c r="G8" s="7" t="s">
        <v>185</v>
      </c>
      <c r="H8" s="41" t="s">
        <v>174</v>
      </c>
    </row>
    <row r="9" spans="1:8" ht="25.5">
      <c r="A9" s="151">
        <v>3</v>
      </c>
      <c r="B9" s="134" t="s">
        <v>354</v>
      </c>
      <c r="C9" s="7" t="s">
        <v>175</v>
      </c>
      <c r="D9" s="7" t="s">
        <v>186</v>
      </c>
      <c r="E9" s="41">
        <v>2200</v>
      </c>
      <c r="F9" s="156" t="s">
        <v>250</v>
      </c>
      <c r="G9" s="7" t="s">
        <v>187</v>
      </c>
      <c r="H9" s="41">
        <v>2200</v>
      </c>
    </row>
    <row r="10" spans="1:8" ht="25.5">
      <c r="A10" s="151">
        <v>4</v>
      </c>
      <c r="B10" s="159"/>
      <c r="C10" s="7" t="s">
        <v>176</v>
      </c>
      <c r="D10" s="7" t="s">
        <v>188</v>
      </c>
      <c r="E10" s="141">
        <v>83.33402777777778</v>
      </c>
      <c r="F10" s="157"/>
      <c r="G10" s="7" t="s">
        <v>188</v>
      </c>
      <c r="H10" s="141">
        <v>83.33402777777778</v>
      </c>
    </row>
    <row r="11" spans="1:8" ht="38.25">
      <c r="A11" s="151">
        <v>5</v>
      </c>
      <c r="B11" s="160" t="s">
        <v>355</v>
      </c>
      <c r="C11" s="7" t="s">
        <v>177</v>
      </c>
      <c r="D11" s="7" t="s">
        <v>178</v>
      </c>
      <c r="E11" s="41" t="s">
        <v>178</v>
      </c>
      <c r="F11" s="126" t="s">
        <v>356</v>
      </c>
      <c r="G11" s="12" t="s">
        <v>356</v>
      </c>
      <c r="H11" s="142" t="s">
        <v>356</v>
      </c>
    </row>
    <row r="12" spans="1:8" ht="25.5">
      <c r="A12" s="151">
        <v>6</v>
      </c>
      <c r="B12" s="161" t="s">
        <v>244</v>
      </c>
      <c r="C12" s="7" t="s">
        <v>179</v>
      </c>
      <c r="D12" s="7" t="s">
        <v>189</v>
      </c>
      <c r="E12" s="41" t="s">
        <v>189</v>
      </c>
      <c r="F12" s="156" t="s">
        <v>244</v>
      </c>
      <c r="G12" s="7" t="s">
        <v>189</v>
      </c>
      <c r="H12" s="41" t="s">
        <v>189</v>
      </c>
    </row>
    <row r="13" spans="1:8" ht="51">
      <c r="A13" s="151">
        <v>8</v>
      </c>
      <c r="B13" s="161" t="s">
        <v>245</v>
      </c>
      <c r="C13" s="7" t="s">
        <v>180</v>
      </c>
      <c r="D13" s="7" t="s">
        <v>190</v>
      </c>
      <c r="E13" s="41" t="s">
        <v>190</v>
      </c>
      <c r="F13" s="156" t="s">
        <v>245</v>
      </c>
      <c r="G13" s="7" t="s">
        <v>190</v>
      </c>
      <c r="H13" s="41" t="s">
        <v>190</v>
      </c>
    </row>
    <row r="14" spans="1:8" ht="51">
      <c r="A14" s="151">
        <v>9</v>
      </c>
      <c r="B14" s="161" t="s">
        <v>246</v>
      </c>
      <c r="C14" s="7" t="s">
        <v>127</v>
      </c>
      <c r="D14" s="7" t="s">
        <v>191</v>
      </c>
      <c r="E14" s="41" t="s">
        <v>181</v>
      </c>
      <c r="F14" s="156" t="s">
        <v>251</v>
      </c>
      <c r="G14" s="7" t="s">
        <v>192</v>
      </c>
      <c r="H14" s="41" t="s">
        <v>181</v>
      </c>
    </row>
    <row r="15" spans="1:8" ht="25.5">
      <c r="A15" s="151">
        <v>10</v>
      </c>
      <c r="B15" s="159" t="s">
        <v>206</v>
      </c>
      <c r="C15" s="7" t="s">
        <v>182</v>
      </c>
      <c r="D15" s="7" t="s">
        <v>193</v>
      </c>
      <c r="E15" s="41" t="s">
        <v>193</v>
      </c>
      <c r="F15" s="156" t="s">
        <v>252</v>
      </c>
      <c r="G15" s="7" t="s">
        <v>193</v>
      </c>
      <c r="H15" s="41" t="s">
        <v>193</v>
      </c>
    </row>
    <row r="16" spans="1:8" ht="25.5">
      <c r="A16" s="151">
        <v>11</v>
      </c>
      <c r="B16" s="161" t="s">
        <v>247</v>
      </c>
      <c r="C16" s="7" t="s">
        <v>183</v>
      </c>
      <c r="D16" s="7" t="s">
        <v>90</v>
      </c>
      <c r="E16" s="41" t="s">
        <v>90</v>
      </c>
      <c r="F16" s="156" t="s">
        <v>247</v>
      </c>
      <c r="G16" s="7" t="s">
        <v>90</v>
      </c>
      <c r="H16" s="41" t="s">
        <v>90</v>
      </c>
    </row>
    <row r="17" spans="1:8" ht="25.5">
      <c r="A17" s="210">
        <v>12</v>
      </c>
      <c r="B17" s="161" t="s">
        <v>248</v>
      </c>
      <c r="C17" s="211" t="s">
        <v>184</v>
      </c>
      <c r="D17" s="7" t="s">
        <v>194</v>
      </c>
      <c r="E17" s="41" t="s">
        <v>90</v>
      </c>
      <c r="F17" s="156" t="s">
        <v>253</v>
      </c>
      <c r="G17" s="7" t="s">
        <v>195</v>
      </c>
      <c r="H17" s="41" t="s">
        <v>357</v>
      </c>
    </row>
    <row r="18" spans="1:8" ht="38.25">
      <c r="A18" s="210"/>
      <c r="B18" s="161" t="s">
        <v>249</v>
      </c>
      <c r="C18" s="211"/>
      <c r="D18" s="7" t="s">
        <v>90</v>
      </c>
      <c r="E18" s="41" t="s">
        <v>90</v>
      </c>
      <c r="F18" s="126"/>
      <c r="G18" s="7"/>
      <c r="H18" s="42"/>
    </row>
    <row r="19" spans="1:8" ht="12.75">
      <c r="A19" s="152"/>
      <c r="B19" s="143"/>
      <c r="C19" s="4"/>
      <c r="D19" s="4"/>
      <c r="E19" s="41"/>
      <c r="F19" s="158"/>
      <c r="G19" s="4"/>
      <c r="H19" s="42"/>
    </row>
    <row r="20" spans="1:8" ht="21.75">
      <c r="A20" s="153" t="s">
        <v>71</v>
      </c>
      <c r="B20" s="70"/>
      <c r="C20" s="5">
        <v>112656139</v>
      </c>
      <c r="D20" s="5">
        <v>112656139</v>
      </c>
      <c r="E20" s="42"/>
      <c r="F20" s="131"/>
      <c r="G20" s="5">
        <v>5632807</v>
      </c>
      <c r="H20" s="42"/>
    </row>
    <row r="21" spans="1:8" ht="12.75">
      <c r="A21" s="153"/>
      <c r="B21" s="70"/>
      <c r="C21" s="8"/>
      <c r="D21" s="8"/>
      <c r="E21" s="135"/>
      <c r="F21" s="59"/>
      <c r="G21" s="8"/>
      <c r="H21" s="42"/>
    </row>
    <row r="22" spans="1:8" ht="21.75">
      <c r="A22" s="153" t="s">
        <v>72</v>
      </c>
      <c r="B22" s="70"/>
      <c r="C22" s="5">
        <v>130681121</v>
      </c>
      <c r="D22" s="5">
        <v>130681121</v>
      </c>
      <c r="E22" s="43"/>
      <c r="F22" s="131"/>
      <c r="G22" s="5">
        <v>6534056</v>
      </c>
      <c r="H22" s="42"/>
    </row>
    <row r="23" spans="1:8" ht="12.75">
      <c r="A23" s="154"/>
      <c r="B23" s="139"/>
      <c r="C23" s="4"/>
      <c r="D23" s="4"/>
      <c r="E23" s="135"/>
      <c r="F23" s="158"/>
      <c r="G23" s="4"/>
      <c r="H23" s="42"/>
    </row>
    <row r="24" spans="1:8" ht="17.25">
      <c r="A24" s="155" t="s">
        <v>104</v>
      </c>
      <c r="B24" s="139"/>
      <c r="C24" s="4"/>
      <c r="D24" s="9">
        <f>D22/20</f>
        <v>6534056.05</v>
      </c>
      <c r="E24" s="42"/>
      <c r="F24" s="131"/>
      <c r="G24" s="9">
        <f>G22</f>
        <v>6534056</v>
      </c>
      <c r="H24" s="42"/>
    </row>
    <row r="25" spans="1:8" ht="13.5" thickBot="1">
      <c r="A25" s="144"/>
      <c r="B25" s="144"/>
      <c r="C25" s="145"/>
      <c r="D25" s="145"/>
      <c r="E25" s="146">
        <v>6822998.5</v>
      </c>
      <c r="F25" s="145"/>
      <c r="G25" s="145"/>
      <c r="H25" s="146">
        <f>E25</f>
        <v>6822998.5</v>
      </c>
    </row>
  </sheetData>
  <mergeCells count="4">
    <mergeCell ref="A17:A18"/>
    <mergeCell ref="C17:C18"/>
    <mergeCell ref="F5:H5"/>
    <mergeCell ref="B5:E5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25">
      <selection activeCell="E32" sqref="E32"/>
    </sheetView>
  </sheetViews>
  <sheetFormatPr defaultColWidth="11.421875" defaultRowHeight="12.75"/>
  <cols>
    <col min="1" max="1" width="44.57421875" style="167" customWidth="1"/>
    <col min="2" max="2" width="12.8515625" style="162" customWidth="1"/>
    <col min="3" max="3" width="11.140625" style="162" customWidth="1"/>
    <col min="4" max="4" width="13.421875" style="162" customWidth="1"/>
    <col min="5" max="16384" width="11.421875" style="162" customWidth="1"/>
  </cols>
  <sheetData>
    <row r="2" ht="12.75">
      <c r="A2" s="170" t="s">
        <v>279</v>
      </c>
    </row>
    <row r="4" ht="12.75">
      <c r="A4" s="168" t="s">
        <v>254</v>
      </c>
    </row>
    <row r="5" ht="12.75">
      <c r="A5" s="168"/>
    </row>
    <row r="6" ht="12.75">
      <c r="A6" s="168"/>
    </row>
    <row r="7" spans="1:5" ht="12.75">
      <c r="A7" s="168"/>
      <c r="B7" s="212" t="s">
        <v>73</v>
      </c>
      <c r="C7" s="212"/>
      <c r="D7" s="212" t="s">
        <v>103</v>
      </c>
      <c r="E7" s="212"/>
    </row>
    <row r="8" spans="1:5" ht="25.5">
      <c r="A8" s="22" t="s">
        <v>255</v>
      </c>
      <c r="B8" s="22" t="s">
        <v>256</v>
      </c>
      <c r="C8" s="22" t="s">
        <v>257</v>
      </c>
      <c r="D8" s="22" t="s">
        <v>256</v>
      </c>
      <c r="E8" s="22" t="s">
        <v>257</v>
      </c>
    </row>
    <row r="9" spans="1:5" ht="31.5" customHeight="1">
      <c r="A9" s="213" t="s">
        <v>258</v>
      </c>
      <c r="B9" s="214" t="s">
        <v>90</v>
      </c>
      <c r="C9" s="215">
        <v>15</v>
      </c>
      <c r="D9" s="172" t="s">
        <v>98</v>
      </c>
      <c r="E9" s="172">
        <v>0</v>
      </c>
    </row>
    <row r="10" spans="1:5" ht="12.75" customHeight="1" hidden="1">
      <c r="A10" s="213"/>
      <c r="B10" s="214"/>
      <c r="C10" s="215"/>
      <c r="D10" s="172" t="s">
        <v>98</v>
      </c>
      <c r="E10" s="172"/>
    </row>
    <row r="11" spans="1:5" ht="29.25" customHeight="1">
      <c r="A11" s="213" t="s">
        <v>259</v>
      </c>
      <c r="B11" s="214" t="s">
        <v>90</v>
      </c>
      <c r="C11" s="215">
        <v>5</v>
      </c>
      <c r="D11" s="172" t="s">
        <v>98</v>
      </c>
      <c r="E11" s="172">
        <v>0</v>
      </c>
    </row>
    <row r="12" spans="1:5" ht="12.75" customHeight="1" hidden="1">
      <c r="A12" s="213"/>
      <c r="B12" s="214"/>
      <c r="C12" s="215"/>
      <c r="D12" s="172" t="s">
        <v>90</v>
      </c>
      <c r="E12" s="172">
        <v>15</v>
      </c>
    </row>
    <row r="13" spans="1:5" ht="40.5" customHeight="1">
      <c r="A13" s="213" t="s">
        <v>260</v>
      </c>
      <c r="B13" s="214" t="s">
        <v>90</v>
      </c>
      <c r="C13" s="215">
        <v>10</v>
      </c>
      <c r="D13" s="172" t="s">
        <v>98</v>
      </c>
      <c r="E13" s="172">
        <v>0</v>
      </c>
    </row>
    <row r="14" spans="1:5" ht="12.75" customHeight="1" hidden="1">
      <c r="A14" s="213"/>
      <c r="B14" s="214"/>
      <c r="C14" s="215"/>
      <c r="D14" s="172" t="s">
        <v>98</v>
      </c>
      <c r="E14" s="172"/>
    </row>
    <row r="15" spans="1:5" ht="30.75" customHeight="1">
      <c r="A15" s="213" t="s">
        <v>261</v>
      </c>
      <c r="B15" s="214" t="s">
        <v>90</v>
      </c>
      <c r="C15" s="215">
        <v>15</v>
      </c>
      <c r="D15" s="172" t="s">
        <v>90</v>
      </c>
      <c r="E15" s="172">
        <v>15</v>
      </c>
    </row>
    <row r="16" spans="1:5" ht="12.75" customHeight="1" hidden="1">
      <c r="A16" s="213"/>
      <c r="B16" s="214"/>
      <c r="C16" s="215"/>
      <c r="D16" s="172" t="s">
        <v>98</v>
      </c>
      <c r="E16" s="172"/>
    </row>
    <row r="17" spans="1:5" ht="38.25" customHeight="1">
      <c r="A17" s="169" t="s">
        <v>262</v>
      </c>
      <c r="B17" s="163" t="s">
        <v>90</v>
      </c>
      <c r="C17" s="171">
        <v>5</v>
      </c>
      <c r="D17" s="173" t="s">
        <v>98</v>
      </c>
      <c r="E17" s="172">
        <v>0</v>
      </c>
    </row>
    <row r="18" spans="1:5" ht="41.25" customHeight="1">
      <c r="A18" s="213" t="s">
        <v>263</v>
      </c>
      <c r="B18" s="214" t="s">
        <v>90</v>
      </c>
      <c r="C18" s="215">
        <v>10</v>
      </c>
      <c r="D18" s="173" t="s">
        <v>98</v>
      </c>
      <c r="E18" s="172">
        <v>0</v>
      </c>
    </row>
    <row r="19" spans="1:5" ht="12.75" customHeight="1" hidden="1">
      <c r="A19" s="213"/>
      <c r="B19" s="214"/>
      <c r="C19" s="215"/>
      <c r="D19" s="174"/>
      <c r="E19" s="172"/>
    </row>
    <row r="20" spans="1:5" ht="41.25" customHeight="1">
      <c r="A20" s="213" t="s">
        <v>264</v>
      </c>
      <c r="B20" s="214" t="s">
        <v>90</v>
      </c>
      <c r="C20" s="215">
        <v>5</v>
      </c>
      <c r="D20" s="173" t="s">
        <v>98</v>
      </c>
      <c r="E20" s="172">
        <v>0</v>
      </c>
    </row>
    <row r="21" spans="1:5" ht="12.75" customHeight="1" hidden="1">
      <c r="A21" s="213"/>
      <c r="B21" s="214"/>
      <c r="C21" s="215"/>
      <c r="D21" s="174"/>
      <c r="E21" s="172"/>
    </row>
    <row r="22" spans="1:5" ht="39.75" customHeight="1">
      <c r="A22" s="213" t="s">
        <v>265</v>
      </c>
      <c r="B22" s="214" t="s">
        <v>90</v>
      </c>
      <c r="C22" s="215">
        <v>5</v>
      </c>
      <c r="D22" s="173" t="s">
        <v>98</v>
      </c>
      <c r="E22" s="172">
        <v>0</v>
      </c>
    </row>
    <row r="23" spans="1:5" ht="12.75" customHeight="1" hidden="1">
      <c r="A23" s="213"/>
      <c r="B23" s="214"/>
      <c r="C23" s="215"/>
      <c r="D23" s="172" t="s">
        <v>98</v>
      </c>
      <c r="E23" s="172"/>
    </row>
    <row r="24" spans="1:5" ht="41.25" customHeight="1">
      <c r="A24" s="169" t="s">
        <v>266</v>
      </c>
      <c r="B24" s="175" t="s">
        <v>90</v>
      </c>
      <c r="C24" s="176">
        <v>10</v>
      </c>
      <c r="D24" s="172" t="s">
        <v>90</v>
      </c>
      <c r="E24" s="172">
        <v>10</v>
      </c>
    </row>
    <row r="25" spans="1:5" ht="39.75" customHeight="1">
      <c r="A25" s="169" t="s">
        <v>267</v>
      </c>
      <c r="B25" s="175" t="s">
        <v>90</v>
      </c>
      <c r="C25" s="176">
        <v>10</v>
      </c>
      <c r="D25" s="172" t="s">
        <v>90</v>
      </c>
      <c r="E25" s="172">
        <v>10</v>
      </c>
    </row>
    <row r="26" spans="1:5" ht="31.5" customHeight="1">
      <c r="A26" s="213" t="s">
        <v>268</v>
      </c>
      <c r="B26" s="214" t="s">
        <v>90</v>
      </c>
      <c r="C26" s="215">
        <v>5</v>
      </c>
      <c r="D26" s="172" t="s">
        <v>98</v>
      </c>
      <c r="E26" s="172">
        <v>0</v>
      </c>
    </row>
    <row r="27" spans="1:5" ht="12.75" hidden="1">
      <c r="A27" s="213"/>
      <c r="B27" s="214"/>
      <c r="C27" s="215"/>
      <c r="D27" s="174"/>
      <c r="E27" s="174"/>
    </row>
    <row r="28" spans="1:5" ht="30" customHeight="1">
      <c r="A28" s="169" t="s">
        <v>269</v>
      </c>
      <c r="B28" s="163" t="s">
        <v>90</v>
      </c>
      <c r="C28" s="171">
        <v>5</v>
      </c>
      <c r="D28" s="175" t="s">
        <v>90</v>
      </c>
      <c r="E28" s="181">
        <v>3.3</v>
      </c>
    </row>
    <row r="29" spans="1:5" ht="42" customHeight="1">
      <c r="A29" s="169" t="s">
        <v>270</v>
      </c>
      <c r="B29" s="163" t="s">
        <v>98</v>
      </c>
      <c r="C29" s="171">
        <v>0</v>
      </c>
      <c r="D29" s="175" t="s">
        <v>98</v>
      </c>
      <c r="E29" s="175">
        <v>0</v>
      </c>
    </row>
    <row r="30" spans="1:5" ht="33.75">
      <c r="A30" s="169" t="s">
        <v>271</v>
      </c>
      <c r="B30" s="163" t="s">
        <v>98</v>
      </c>
      <c r="C30" s="171">
        <v>0</v>
      </c>
      <c r="D30" s="175" t="s">
        <v>358</v>
      </c>
      <c r="E30" s="181">
        <v>1.6</v>
      </c>
    </row>
    <row r="31" spans="1:5" ht="12.75">
      <c r="A31" s="164" t="s">
        <v>359</v>
      </c>
      <c r="C31" s="164">
        <f>SUM(C9:C30)</f>
        <v>100</v>
      </c>
      <c r="D31" s="165"/>
      <c r="E31" s="25">
        <v>39.9</v>
      </c>
    </row>
    <row r="32" spans="1:5" ht="12.75">
      <c r="A32" s="182" t="s">
        <v>272</v>
      </c>
      <c r="B32" s="23"/>
      <c r="C32" s="166">
        <v>30</v>
      </c>
      <c r="D32" s="23"/>
      <c r="E32" s="24">
        <v>30</v>
      </c>
    </row>
  </sheetData>
  <mergeCells count="26"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C22:C23"/>
    <mergeCell ref="A18:A19"/>
    <mergeCell ref="B18:B19"/>
    <mergeCell ref="C18:C19"/>
    <mergeCell ref="D7:E7"/>
    <mergeCell ref="B7:C7"/>
    <mergeCell ref="A26:A27"/>
    <mergeCell ref="B26:B27"/>
    <mergeCell ref="C26:C27"/>
    <mergeCell ref="A20:A21"/>
    <mergeCell ref="B20:B21"/>
    <mergeCell ref="C20:C21"/>
    <mergeCell ref="A22:A23"/>
    <mergeCell ref="B22:B23"/>
  </mergeCells>
  <printOptions/>
  <pageMargins left="0.53" right="0.35" top="0.65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27.8515625" style="0" customWidth="1"/>
    <col min="2" max="2" width="16.00390625" style="0" customWidth="1"/>
    <col min="3" max="4" width="18.8515625" style="0" customWidth="1"/>
  </cols>
  <sheetData>
    <row r="2" ht="12.75">
      <c r="A2" s="32" t="s">
        <v>278</v>
      </c>
    </row>
    <row r="3" ht="12.75">
      <c r="A3" s="32" t="s">
        <v>279</v>
      </c>
    </row>
    <row r="4" ht="13.5" thickBot="1"/>
    <row r="5" spans="1:5" ht="28.5">
      <c r="A5" s="183" t="s">
        <v>273</v>
      </c>
      <c r="B5" s="184" t="s">
        <v>360</v>
      </c>
      <c r="C5" s="216" t="s">
        <v>277</v>
      </c>
      <c r="D5" s="217"/>
      <c r="E5" s="27"/>
    </row>
    <row r="6" spans="1:5" ht="14.25">
      <c r="A6" s="185"/>
      <c r="B6" s="26"/>
      <c r="C6" s="21" t="s">
        <v>361</v>
      </c>
      <c r="D6" s="186" t="s">
        <v>362</v>
      </c>
      <c r="E6" s="27"/>
    </row>
    <row r="7" spans="1:4" ht="14.25">
      <c r="A7" s="187" t="s">
        <v>274</v>
      </c>
      <c r="B7" s="188">
        <v>70</v>
      </c>
      <c r="C7" s="28">
        <v>794324003</v>
      </c>
      <c r="D7" s="189">
        <v>70</v>
      </c>
    </row>
    <row r="8" spans="1:4" ht="14.25">
      <c r="A8" s="187" t="s">
        <v>275</v>
      </c>
      <c r="B8" s="190">
        <v>30</v>
      </c>
      <c r="C8" s="20"/>
      <c r="D8" s="189">
        <v>30</v>
      </c>
    </row>
    <row r="9" spans="1:4" ht="15" thickBot="1">
      <c r="A9" s="191" t="s">
        <v>276</v>
      </c>
      <c r="B9" s="192">
        <v>100</v>
      </c>
      <c r="C9" s="49"/>
      <c r="D9" s="193">
        <v>100</v>
      </c>
    </row>
    <row r="10" spans="1:4" ht="14.25">
      <c r="A10" s="29"/>
      <c r="B10" s="30"/>
      <c r="C10" s="31"/>
      <c r="D10" s="31"/>
    </row>
    <row r="16" spans="1:3" ht="12.75">
      <c r="A16" t="s">
        <v>280</v>
      </c>
      <c r="C16" t="s">
        <v>282</v>
      </c>
    </row>
    <row r="17" spans="1:3" ht="12.75">
      <c r="A17" t="s">
        <v>281</v>
      </c>
      <c r="C17" t="s">
        <v>283</v>
      </c>
    </row>
    <row r="24" ht="12.75">
      <c r="A24" t="s">
        <v>284</v>
      </c>
    </row>
    <row r="25" ht="12.75">
      <c r="A25" t="s">
        <v>285</v>
      </c>
    </row>
  </sheetData>
  <mergeCells count="1">
    <mergeCell ref="C5:D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Danny Bravo</cp:lastModifiedBy>
  <cp:lastPrinted>2005-08-04T13:44:35Z</cp:lastPrinted>
  <dcterms:created xsi:type="dcterms:W3CDTF">2005-08-01T12:41:35Z</dcterms:created>
  <dcterms:modified xsi:type="dcterms:W3CDTF">2005-08-04T23:29:03Z</dcterms:modified>
  <cp:category/>
  <cp:version/>
  <cp:contentType/>
  <cp:contentStatus/>
</cp:coreProperties>
</file>